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2435"/>
  </bookViews>
  <sheets>
    <sheet name="Equipos" sheetId="1" r:id="rId1"/>
    <sheet name="Usuarios" sheetId="2" r:id="rId2"/>
  </sheets>
  <definedNames>
    <definedName name="_xlnm._FilterDatabase" localSheetId="0" hidden="1">Equipos!$A$4:$M$50</definedName>
    <definedName name="_xlnm._FilterDatabase" localSheetId="1" hidden="1">Usuarios!$A$1:$E$41</definedName>
  </definedNames>
  <calcPr calcId="124519"/>
</workbook>
</file>

<file path=xl/calcChain.xml><?xml version="1.0" encoding="utf-8"?>
<calcChain xmlns="http://schemas.openxmlformats.org/spreadsheetml/2006/main">
  <c r="E6" i="1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44"/>
  <c r="E45"/>
  <c r="E46"/>
  <c r="E47"/>
  <c r="E48"/>
  <c r="E43"/>
  <c r="E34"/>
  <c r="E37"/>
  <c r="E36"/>
  <c r="E42"/>
  <c r="E40"/>
  <c r="E39"/>
  <c r="E35"/>
  <c r="E32"/>
  <c r="E33"/>
  <c r="E41"/>
  <c r="E38"/>
  <c r="E49"/>
  <c r="E50"/>
  <c r="E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44"/>
  <c r="D45"/>
  <c r="D46"/>
  <c r="D47"/>
  <c r="D48"/>
  <c r="D43"/>
  <c r="D34"/>
  <c r="D37"/>
  <c r="D36"/>
  <c r="D42"/>
  <c r="D40"/>
  <c r="D39"/>
  <c r="D35"/>
  <c r="D32"/>
  <c r="D33"/>
  <c r="D41"/>
  <c r="D38"/>
  <c r="D49"/>
  <c r="D50"/>
  <c r="D5"/>
</calcChain>
</file>

<file path=xl/sharedStrings.xml><?xml version="1.0" encoding="utf-8"?>
<sst xmlns="http://schemas.openxmlformats.org/spreadsheetml/2006/main" count="536" uniqueCount="198">
  <si>
    <t>D095425</t>
  </si>
  <si>
    <t>Microsoft Windows XP Professional</t>
  </si>
  <si>
    <t>Intel(R) Pentium(R) Dual CPU E2160 @ 1.80GHz [2 core(s) x86]</t>
  </si>
  <si>
    <t>D095434</t>
  </si>
  <si>
    <t>Intel(R) Pentium(R) Dual CPU E2200 @ 2.20GHz [2 core(s) x86]</t>
  </si>
  <si>
    <t>D095441</t>
  </si>
  <si>
    <t>Microsoft Windows 10 Pro</t>
  </si>
  <si>
    <t>Intel(R) Core(TM) i5 CPU 650 @ 3.20GHz [2 core(s) x86_64]</t>
  </si>
  <si>
    <t>D095487</t>
  </si>
  <si>
    <t>Intel(R) Core(TM)2 Quad CPU Q8400 @ 2.66GHz [4 core(s) x86_64]</t>
  </si>
  <si>
    <t>D095497</t>
  </si>
  <si>
    <t>D095513</t>
  </si>
  <si>
    <t>D095551</t>
  </si>
  <si>
    <t>D097034</t>
  </si>
  <si>
    <t>Intel(R) Pentium(R) Dual CPU E2200 @ 2.20GHz [1 core(s) x86]</t>
  </si>
  <si>
    <t>D097048</t>
  </si>
  <si>
    <t>D097057</t>
  </si>
  <si>
    <t>Intel(R) Core(TM) i5-3470S CPU @ 2.90GHz [4 core(s) x86_64]</t>
  </si>
  <si>
    <t>D097066</t>
  </si>
  <si>
    <t>D097092</t>
  </si>
  <si>
    <t>D097098</t>
  </si>
  <si>
    <t>D097111</t>
  </si>
  <si>
    <t>Intel(R) Core(TM) i7-3770 CPU @ 3.40GHz [4 core(s) x86_64]</t>
  </si>
  <si>
    <t>D097121</t>
  </si>
  <si>
    <t>D097138</t>
  </si>
  <si>
    <t>D097140</t>
  </si>
  <si>
    <t>D097163</t>
  </si>
  <si>
    <t>Intel(R) Core(TM) i5-2400S CPU @ 2.50GHz [4 core(s) x86_64]</t>
  </si>
  <si>
    <t>D097187</t>
  </si>
  <si>
    <t>D097189</t>
  </si>
  <si>
    <t>D097191</t>
  </si>
  <si>
    <t>D097205</t>
  </si>
  <si>
    <t>D112254</t>
  </si>
  <si>
    <t>D117746</t>
  </si>
  <si>
    <t>Intel(R) Core(TM) i3-6100 CPU @ 3.70GHz [2 core(s) x86_64]</t>
  </si>
  <si>
    <t>D117747</t>
  </si>
  <si>
    <t>D117748</t>
  </si>
  <si>
    <t>D117749</t>
  </si>
  <si>
    <t>P097062</t>
  </si>
  <si>
    <t>Intel(R) Core(TM) i7-3610QM CPU @ 2.30GHz [4 core(s) x86_64]</t>
  </si>
  <si>
    <t>P112201</t>
  </si>
  <si>
    <t>Microsoft Windows 7 Professional</t>
  </si>
  <si>
    <t>Intel(R) Core(TM) i5-6200U CPU @ 2.30GHz [2 core(s) x86_64]</t>
  </si>
  <si>
    <t>P112202</t>
  </si>
  <si>
    <t>P112203</t>
  </si>
  <si>
    <t>P112252</t>
  </si>
  <si>
    <t>Intel(R) Atom(TM) CPU N280 @ 1.66GHz [1 core(s) x86]</t>
  </si>
  <si>
    <t>Intel(R) Core(TM) i5-8400 CPU @ 2.80GHz [6 core(s) x86_64]</t>
  </si>
  <si>
    <t>SRV-PI-DC01</t>
  </si>
  <si>
    <t>sistemas1</t>
  </si>
  <si>
    <t>Microsoft Windows Server 2019 Standard</t>
  </si>
  <si>
    <t>Intel(R) Xeon(R) Silver 4110 CPU @ 2.10GHz [8 core(s) x86_64]</t>
  </si>
  <si>
    <t>SRV-PI-DC02</t>
  </si>
  <si>
    <t>Intel(R) Xeon(R) CPU E3-1220 v5 @ 3.00GHz [4 core(s) x86_64]</t>
  </si>
  <si>
    <t>Sistema Operativo</t>
  </si>
  <si>
    <t>Equipo</t>
  </si>
  <si>
    <t>Ultimo inventario</t>
  </si>
  <si>
    <t>Procesador</t>
  </si>
  <si>
    <t>RAM</t>
  </si>
  <si>
    <t>Identificacion</t>
  </si>
  <si>
    <t>Nombre</t>
  </si>
  <si>
    <t>Correo</t>
  </si>
  <si>
    <t>Tipo</t>
  </si>
  <si>
    <t>Departamento</t>
  </si>
  <si>
    <t>Contratista</t>
  </si>
  <si>
    <t>Secretaría General</t>
  </si>
  <si>
    <t>Aleida Maria Vasco Guirales</t>
  </si>
  <si>
    <t>aleida.vasco@personeriaitagui.gov.co</t>
  </si>
  <si>
    <t>Derechos Humanos</t>
  </si>
  <si>
    <t>Andrea Tangarife Cano</t>
  </si>
  <si>
    <t>Penal y Familia</t>
  </si>
  <si>
    <t>comunicaciones@personeriaitagui.gov.co</t>
  </si>
  <si>
    <t>Despacho</t>
  </si>
  <si>
    <t>Carlos Alonso Arango Cadavid</t>
  </si>
  <si>
    <t>carlos.arango@personeriaitagui.gov.co</t>
  </si>
  <si>
    <t>Cindy Yuliana Rios Muñoz</t>
  </si>
  <si>
    <t>cindy.rios@personeriaitagui.gov.co</t>
  </si>
  <si>
    <t>sst@personeriaitagui.gov.co</t>
  </si>
  <si>
    <t>Isabel Cristina Ruiz Cardona</t>
  </si>
  <si>
    <t>archivo@personeriaitagui.gov.co</t>
  </si>
  <si>
    <t>Juan Pablo Gallego Giraldo</t>
  </si>
  <si>
    <t>juan.gallego@personeriaitagui.gov.co</t>
  </si>
  <si>
    <t>Laura Julieth Campo Gil</t>
  </si>
  <si>
    <t>laura.campo@personeriaitagui.gov.co</t>
  </si>
  <si>
    <t>Laura Melissa Lopera Morales</t>
  </si>
  <si>
    <t>laura.lopera@personeriaitagui.gov.co</t>
  </si>
  <si>
    <t>Luis Fernando Gaviria Lopez</t>
  </si>
  <si>
    <t>gobiernoenlinea@personeriaitagui.gov.co</t>
  </si>
  <si>
    <t>Luz Amparo Ortiz Londoño</t>
  </si>
  <si>
    <t>luz.ortiz@personeriaitagui.gov.co</t>
  </si>
  <si>
    <t>Paula Andrea Trujillo Gonzalez</t>
  </si>
  <si>
    <t>paula.t@personeriaitagui.gov.co</t>
  </si>
  <si>
    <t>Rodolfo Alexander Mira Perez</t>
  </si>
  <si>
    <t>rodolfo@mira@personeriaitagui.gov.co</t>
  </si>
  <si>
    <t>Tatiana Marcela Bolivar Zapata</t>
  </si>
  <si>
    <t>tatiana-bolivar@hotmail.com</t>
  </si>
  <si>
    <t>Yudy Alejandra Lopez Londoño</t>
  </si>
  <si>
    <t>yudy.lopez@personeriaitagui.gov.co</t>
  </si>
  <si>
    <t>Maria José Ocampo Bedoya</t>
  </si>
  <si>
    <t>maria.ocampo@personeriaitagui.gov.co</t>
  </si>
  <si>
    <t>Adriana Maria Cataño Muñoz</t>
  </si>
  <si>
    <t>Directivo</t>
  </si>
  <si>
    <t>vigilanciaadministrativa@personeriaitagui.gov.co</t>
  </si>
  <si>
    <t>Vigilancia Administrativa</t>
  </si>
  <si>
    <t>Funcionario</t>
  </si>
  <si>
    <t>Diana Maria Mejia Toro</t>
  </si>
  <si>
    <t>dmejia@personeriaitagui.gov.co</t>
  </si>
  <si>
    <t>controlinterno@personeriaitagui.gov.co</t>
  </si>
  <si>
    <t>Control Interno</t>
  </si>
  <si>
    <t>ambienteycolectivos@personeriaitagui.gov.co</t>
  </si>
  <si>
    <t>Gilson Alberto Bedoya Perez</t>
  </si>
  <si>
    <t>gilson.bedoya@personeriaitagui.gov.co</t>
  </si>
  <si>
    <t>Jhon Jairo Chica Salgado</t>
  </si>
  <si>
    <t>despachoperso@personeriaitagui.gov.co</t>
  </si>
  <si>
    <t>Juan Carlos Garcia Gomez</t>
  </si>
  <si>
    <t>juan.garcia@personeriaitagui.gov.co</t>
  </si>
  <si>
    <t>Katherine Lopez Roldan</t>
  </si>
  <si>
    <t>auxiliar2@personeriaitagui.gov.co</t>
  </si>
  <si>
    <t>Lina Marcela Cano Hoyos</t>
  </si>
  <si>
    <t>secretariageneral@personeriaitagui.gov.co</t>
  </si>
  <si>
    <t>Liss Mayiberth Duarte Vasquez</t>
  </si>
  <si>
    <t>penalyfamilia@personeriaitagui.gov.co</t>
  </si>
  <si>
    <t>Luis Elverth Velasquez Gomez</t>
  </si>
  <si>
    <t>luis.velasquez@personeriaitagui.gov.co</t>
  </si>
  <si>
    <t>Maria Oliva Londoño Alzate</t>
  </si>
  <si>
    <t>mariao.londono@personeriaitagui.gov.co</t>
  </si>
  <si>
    <t>Martha Lucia Escobar Tobon</t>
  </si>
  <si>
    <t>martha.escobar@personeriaitagui.gov.co</t>
  </si>
  <si>
    <t>mcastrillon@personeriaitagui.gov.co</t>
  </si>
  <si>
    <t>Piusmeny Gomez Daza</t>
  </si>
  <si>
    <t>auxiliar1@personeriaitagui.gov.co</t>
  </si>
  <si>
    <t>Identificación</t>
  </si>
  <si>
    <t>Office</t>
  </si>
  <si>
    <t>Microsoft Office Hogar y Pequeña Empresa 2010</t>
  </si>
  <si>
    <t>Microsoft Office Hogar y Empresas 2013</t>
  </si>
  <si>
    <t>Microsoft Office Pyme 2007</t>
  </si>
  <si>
    <t>Antivirus</t>
  </si>
  <si>
    <t>ESET Endpoint Antivirus 7.2</t>
  </si>
  <si>
    <t>ESET File Security Server 7.1</t>
  </si>
  <si>
    <t>Microsoft Office Professional 2007</t>
  </si>
  <si>
    <t>Obsoleto</t>
  </si>
  <si>
    <t>Vida útil</t>
  </si>
  <si>
    <t>2 años</t>
  </si>
  <si>
    <t>2 Años</t>
  </si>
  <si>
    <t>1 Año</t>
  </si>
  <si>
    <t>Garantía</t>
  </si>
  <si>
    <t>SI</t>
  </si>
  <si>
    <t>NO</t>
  </si>
  <si>
    <t>Nombre completo</t>
  </si>
  <si>
    <t>Tipo usuario</t>
  </si>
  <si>
    <t>Arquitectura</t>
  </si>
  <si>
    <t>32 bit</t>
  </si>
  <si>
    <t>64 bit</t>
  </si>
  <si>
    <t>INFORME  ESTADO DE OBSOLESCENCIA</t>
  </si>
  <si>
    <t>Código: FBS-22</t>
  </si>
  <si>
    <t>Versión: 01</t>
  </si>
  <si>
    <t>Fecha: 05/10/2018</t>
  </si>
  <si>
    <t>Observaciones</t>
  </si>
  <si>
    <t>D120776</t>
  </si>
  <si>
    <t>D120775</t>
  </si>
  <si>
    <t>D120771</t>
  </si>
  <si>
    <t>D120772</t>
  </si>
  <si>
    <t>D120773</t>
  </si>
  <si>
    <t>D120770</t>
  </si>
  <si>
    <t>D120779</t>
  </si>
  <si>
    <t>D120777</t>
  </si>
  <si>
    <t>D120774</t>
  </si>
  <si>
    <t>D120768</t>
  </si>
  <si>
    <t>D120769</t>
  </si>
  <si>
    <t>D120778</t>
  </si>
  <si>
    <t>Wendy Vanesa Castañeda Herrera</t>
  </si>
  <si>
    <t>wendy.castaneda@personeriaitagui.gov.co</t>
  </si>
  <si>
    <t>Yaneth Quintero Salas</t>
  </si>
  <si>
    <t>Diana Patricia Londoño Parra</t>
  </si>
  <si>
    <t>diana.londono@personeriaitagui.gov.co</t>
  </si>
  <si>
    <t>Janeth Astrid Gutierrez Arboleda</t>
  </si>
  <si>
    <t>janeth.gutierrez@personeriaitagui.gov.co</t>
  </si>
  <si>
    <t>Maria del Pilar Álvarez Trujillo</t>
  </si>
  <si>
    <t>maria.alvarez@personeriaitagui.gov.co</t>
  </si>
  <si>
    <t>Ambiente y Colectivos</t>
  </si>
  <si>
    <t>Valentina Lopez Gil</t>
  </si>
  <si>
    <t>valentina.lopez@personeriaitagui.gov.co</t>
  </si>
  <si>
    <t>Wveimar de Jesus Bustamante Ossa</t>
  </si>
  <si>
    <t>wveimar.bustamante@personeriaitagui.gov.co</t>
  </si>
  <si>
    <t>Yeimy Viviana Montoya Suaza</t>
  </si>
  <si>
    <t>Yesid Eduardo Assia Caballero</t>
  </si>
  <si>
    <t>derechoshumanos@personeriaitagui.gov.co</t>
  </si>
  <si>
    <t>isabel.ruiz@personeriaitagui.gov.co</t>
  </si>
  <si>
    <t>Jadison Bustamante Galeano</t>
  </si>
  <si>
    <t>jadison.bustamante@personeriaitagui.gov.co</t>
  </si>
  <si>
    <t>Jorge Ivan Isaza Bustamante</t>
  </si>
  <si>
    <t>Carlos Fredy Carmona Ramirez</t>
  </si>
  <si>
    <t>Miguel Antonio Castrillon Londoño</t>
  </si>
  <si>
    <t>Valentina Florez Muñoz</t>
  </si>
  <si>
    <t>vflorez397@gmail.com</t>
  </si>
  <si>
    <t>Practicante</t>
  </si>
  <si>
    <t>3 años</t>
  </si>
  <si>
    <t>1 año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</si>
</sst>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18" fillId="33" borderId="10" xfId="0" applyFont="1" applyFill="1" applyBorder="1" applyAlignment="1">
      <alignment horizontal="center"/>
    </xf>
    <xf numFmtId="22" fontId="0" fillId="0" borderId="10" xfId="0" applyNumberFormat="1" applyBorder="1"/>
    <xf numFmtId="0" fontId="0" fillId="0" borderId="10" xfId="0" applyBorder="1"/>
    <xf numFmtId="0" fontId="0" fillId="0" borderId="10" xfId="0" applyFill="1" applyBorder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Fill="1" applyBorder="1" applyAlignment="1">
      <alignment horizontal="center"/>
    </xf>
    <xf numFmtId="0" fontId="18" fillId="33" borderId="11" xfId="0" applyFont="1" applyFill="1" applyBorder="1" applyAlignment="1">
      <alignment horizontal="center"/>
    </xf>
    <xf numFmtId="0" fontId="0" fillId="0" borderId="11" xfId="0" applyBorder="1"/>
    <xf numFmtId="0" fontId="0" fillId="0" borderId="11" xfId="0" applyFill="1" applyBorder="1"/>
    <xf numFmtId="3" fontId="18" fillId="33" borderId="10" xfId="0" applyNumberFormat="1" applyFont="1" applyFill="1" applyBorder="1" applyAlignment="1">
      <alignment horizontal="center"/>
    </xf>
    <xf numFmtId="3" fontId="0" fillId="0" borderId="10" xfId="0" applyNumberFormat="1" applyBorder="1"/>
    <xf numFmtId="3" fontId="0" fillId="0" borderId="10" xfId="0" applyNumberFormat="1" applyFill="1" applyBorder="1"/>
    <xf numFmtId="3" fontId="0" fillId="0" borderId="0" xfId="0" applyNumberFormat="1"/>
    <xf numFmtId="0" fontId="0" fillId="0" borderId="11" xfId="0" applyBorder="1" applyAlignment="1">
      <alignment horizontal="center"/>
    </xf>
    <xf numFmtId="0" fontId="19" fillId="0" borderId="10" xfId="0" applyFont="1" applyBorder="1"/>
    <xf numFmtId="0" fontId="19" fillId="0" borderId="10" xfId="0" applyFont="1" applyBorder="1" applyAlignment="1">
      <alignment wrapText="1"/>
    </xf>
    <xf numFmtId="0" fontId="20" fillId="34" borderId="10" xfId="0" applyFont="1" applyFill="1" applyBorder="1" applyAlignment="1">
      <alignment horizontal="center" vertical="center" wrapText="1"/>
    </xf>
    <xf numFmtId="0" fontId="0" fillId="35" borderId="10" xfId="0" applyFill="1" applyBorder="1"/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171450</xdr:rowOff>
    </xdr:from>
    <xdr:to>
      <xdr:col>1</xdr:col>
      <xdr:colOff>447675</xdr:colOff>
      <xdr:row>2</xdr:row>
      <xdr:rowOff>47625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71450"/>
          <a:ext cx="1428750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2"/>
  <sheetViews>
    <sheetView tabSelected="1" workbookViewId="0">
      <selection activeCell="A8" sqref="A8"/>
    </sheetView>
  </sheetViews>
  <sheetFormatPr baseColWidth="10" defaultRowHeight="15"/>
  <cols>
    <col min="1" max="1" width="17.42578125" bestFit="1" customWidth="1"/>
    <col min="2" max="2" width="12" style="6" bestFit="1" customWidth="1"/>
    <col min="3" max="3" width="14" customWidth="1"/>
    <col min="4" max="4" width="33" bestFit="1" customWidth="1"/>
    <col min="5" max="5" width="14.5703125" style="6" customWidth="1"/>
    <col min="6" max="6" width="37.7109375" bestFit="1" customWidth="1"/>
    <col min="7" max="7" width="43.85546875" bestFit="1" customWidth="1"/>
    <col min="8" max="8" width="25.7109375" bestFit="1" customWidth="1"/>
    <col min="9" max="9" width="10.42578125" style="14" bestFit="1" customWidth="1"/>
    <col min="10" max="10" width="59.28515625" bestFit="1" customWidth="1"/>
    <col min="11" max="11" width="17.28515625" style="6" bestFit="1" customWidth="1"/>
    <col min="12" max="13" width="11.42578125" style="5"/>
    <col min="14" max="14" width="18.5703125" bestFit="1" customWidth="1"/>
  </cols>
  <sheetData>
    <row r="1" spans="1:14" ht="41.25" customHeight="1">
      <c r="A1" s="20"/>
      <c r="B1" s="20"/>
      <c r="C1" s="22" t="s">
        <v>153</v>
      </c>
      <c r="D1" s="22"/>
      <c r="E1" s="22"/>
      <c r="F1" s="22"/>
      <c r="G1" s="22"/>
      <c r="H1" s="22"/>
      <c r="I1" s="22"/>
      <c r="J1" s="22"/>
      <c r="K1" s="22"/>
      <c r="L1" s="22"/>
      <c r="M1" s="23"/>
      <c r="N1" s="16" t="s">
        <v>154</v>
      </c>
    </row>
    <row r="2" spans="1:14" ht="19.5" customHeight="1">
      <c r="A2" s="20"/>
      <c r="B2" s="20"/>
      <c r="C2" s="22"/>
      <c r="D2" s="22"/>
      <c r="E2" s="22"/>
      <c r="F2" s="22"/>
      <c r="G2" s="22"/>
      <c r="H2" s="22"/>
      <c r="I2" s="22"/>
      <c r="J2" s="22"/>
      <c r="K2" s="22"/>
      <c r="L2" s="22"/>
      <c r="M2" s="23"/>
      <c r="N2" s="16" t="s">
        <v>155</v>
      </c>
    </row>
    <row r="3" spans="1:14" ht="18" customHeight="1">
      <c r="A3" s="21"/>
      <c r="B3" s="21"/>
      <c r="C3" s="24"/>
      <c r="D3" s="24"/>
      <c r="E3" s="24"/>
      <c r="F3" s="24"/>
      <c r="G3" s="24"/>
      <c r="H3" s="24"/>
      <c r="I3" s="24"/>
      <c r="J3" s="24"/>
      <c r="K3" s="24"/>
      <c r="L3" s="24"/>
      <c r="M3" s="25"/>
      <c r="N3" s="17" t="s">
        <v>156</v>
      </c>
    </row>
    <row r="4" spans="1:14">
      <c r="A4" s="1" t="s">
        <v>56</v>
      </c>
      <c r="B4" s="1" t="s">
        <v>55</v>
      </c>
      <c r="C4" s="1" t="s">
        <v>131</v>
      </c>
      <c r="D4" s="1" t="s">
        <v>148</v>
      </c>
      <c r="E4" s="1" t="s">
        <v>149</v>
      </c>
      <c r="F4" s="1" t="s">
        <v>54</v>
      </c>
      <c r="G4" s="1" t="s">
        <v>132</v>
      </c>
      <c r="H4" s="1" t="s">
        <v>136</v>
      </c>
      <c r="I4" s="11" t="s">
        <v>58</v>
      </c>
      <c r="J4" s="8" t="s">
        <v>57</v>
      </c>
      <c r="K4" s="8" t="s">
        <v>150</v>
      </c>
      <c r="L4" s="1" t="s">
        <v>141</v>
      </c>
      <c r="M4" s="1" t="s">
        <v>145</v>
      </c>
      <c r="N4" s="1" t="s">
        <v>157</v>
      </c>
    </row>
    <row r="5" spans="1:14">
      <c r="A5" s="2">
        <v>44182.374293981484</v>
      </c>
      <c r="B5" s="3" t="s">
        <v>0</v>
      </c>
      <c r="C5" s="3"/>
      <c r="D5" s="3" t="e">
        <f>VLOOKUP(C5,Usuarios!$A$2:$E$50,2,FALSE)</f>
        <v>#N/A</v>
      </c>
      <c r="E5" s="5" t="e">
        <f>VLOOKUP(C5,Usuarios!$A$2:$E$50,4,FALSE)</f>
        <v>#N/A</v>
      </c>
      <c r="F5" s="3" t="s">
        <v>1</v>
      </c>
      <c r="G5" s="3"/>
      <c r="H5" s="3"/>
      <c r="I5" s="12">
        <v>3575</v>
      </c>
      <c r="J5" s="9" t="s">
        <v>2</v>
      </c>
      <c r="K5" s="15" t="s">
        <v>151</v>
      </c>
      <c r="L5" s="5" t="s">
        <v>140</v>
      </c>
      <c r="M5" s="5" t="s">
        <v>147</v>
      </c>
    </row>
    <row r="6" spans="1:14">
      <c r="A6" s="2">
        <v>44183.504189814812</v>
      </c>
      <c r="B6" s="3" t="s">
        <v>3</v>
      </c>
      <c r="C6" s="3"/>
      <c r="D6" s="3" t="e">
        <f>VLOOKUP(C6,Usuarios!$A$2:$E$50,2,FALSE)</f>
        <v>#N/A</v>
      </c>
      <c r="E6" s="5" t="e">
        <f>VLOOKUP(C6,Usuarios!$A$2:$E$50,4,FALSE)</f>
        <v>#N/A</v>
      </c>
      <c r="F6" s="3" t="s">
        <v>1</v>
      </c>
      <c r="G6" s="3"/>
      <c r="H6" s="3"/>
      <c r="I6" s="12">
        <v>3072</v>
      </c>
      <c r="J6" s="9" t="s">
        <v>4</v>
      </c>
      <c r="K6" s="15" t="s">
        <v>151</v>
      </c>
      <c r="L6" s="5" t="s">
        <v>140</v>
      </c>
      <c r="M6" s="5" t="s">
        <v>147</v>
      </c>
      <c r="N6" s="18"/>
    </row>
    <row r="7" spans="1:14">
      <c r="A7" s="2">
        <v>44708.319016203706</v>
      </c>
      <c r="B7" s="3" t="s">
        <v>5</v>
      </c>
      <c r="C7" s="3">
        <v>1017209643</v>
      </c>
      <c r="D7" s="3" t="str">
        <f>VLOOKUP(C7,Usuarios!$A$2:$E$50,2,FALSE)</f>
        <v>Laura Julieth Campo Gil</v>
      </c>
      <c r="E7" s="5" t="str">
        <f>VLOOKUP(C7,Usuarios!$A$2:$E$50,4,FALSE)</f>
        <v>Contratista</v>
      </c>
      <c r="F7" s="3" t="s">
        <v>6</v>
      </c>
      <c r="G7" s="3" t="s">
        <v>134</v>
      </c>
      <c r="H7" s="3" t="s">
        <v>137</v>
      </c>
      <c r="I7" s="12">
        <v>8192</v>
      </c>
      <c r="J7" s="9" t="s">
        <v>7</v>
      </c>
      <c r="K7" s="15" t="s">
        <v>152</v>
      </c>
      <c r="L7" s="7" t="s">
        <v>144</v>
      </c>
      <c r="M7" s="5" t="s">
        <v>147</v>
      </c>
      <c r="N7" s="19"/>
    </row>
    <row r="8" spans="1:14">
      <c r="A8" s="2">
        <v>44706.527881944443</v>
      </c>
      <c r="B8" s="3" t="s">
        <v>8</v>
      </c>
      <c r="C8" s="3">
        <v>1001418527</v>
      </c>
      <c r="D8" s="3" t="str">
        <f>VLOOKUP(C8,Usuarios!$A$2:$E$50,2,FALSE)</f>
        <v>Wendy Vanesa Castañeda Herrera</v>
      </c>
      <c r="E8" s="5" t="str">
        <f>VLOOKUP(C8,Usuarios!$A$2:$E$50,4,FALSE)</f>
        <v>Funcionario</v>
      </c>
      <c r="F8" s="3" t="s">
        <v>6</v>
      </c>
      <c r="G8" s="3" t="s">
        <v>135</v>
      </c>
      <c r="H8" s="3" t="s">
        <v>137</v>
      </c>
      <c r="I8" s="12">
        <v>4096</v>
      </c>
      <c r="J8" s="9" t="s">
        <v>9</v>
      </c>
      <c r="K8" s="15" t="s">
        <v>152</v>
      </c>
      <c r="L8" s="7" t="s">
        <v>144</v>
      </c>
      <c r="M8" s="5" t="s">
        <v>147</v>
      </c>
      <c r="N8" s="19"/>
    </row>
    <row r="9" spans="1:14">
      <c r="A9" s="2">
        <v>44704.731539351851</v>
      </c>
      <c r="B9" s="3" t="s">
        <v>10</v>
      </c>
      <c r="C9" s="3">
        <v>43828905</v>
      </c>
      <c r="D9" s="3" t="str">
        <f>VLOOKUP(C9,Usuarios!$A$2:$E$50,2,FALSE)</f>
        <v>Aleida Maria Vasco Guirales</v>
      </c>
      <c r="E9" s="5" t="str">
        <f>VLOOKUP(C9,Usuarios!$A$2:$E$50,4,FALSE)</f>
        <v>Contratista</v>
      </c>
      <c r="F9" s="3" t="s">
        <v>6</v>
      </c>
      <c r="G9" s="3" t="s">
        <v>135</v>
      </c>
      <c r="H9" s="3" t="s">
        <v>137</v>
      </c>
      <c r="I9" s="12">
        <v>4096</v>
      </c>
      <c r="J9" s="9" t="s">
        <v>9</v>
      </c>
      <c r="K9" s="15" t="s">
        <v>152</v>
      </c>
      <c r="L9" s="7" t="s">
        <v>144</v>
      </c>
      <c r="M9" s="5" t="s">
        <v>147</v>
      </c>
      <c r="N9" s="19"/>
    </row>
    <row r="10" spans="1:14">
      <c r="A10" s="2">
        <v>44706.396168981482</v>
      </c>
      <c r="B10" s="3" t="s">
        <v>11</v>
      </c>
      <c r="C10" s="3">
        <v>43833794</v>
      </c>
      <c r="D10" s="3" t="str">
        <f>VLOOKUP(C10,Usuarios!$A$2:$E$50,2,FALSE)</f>
        <v>Janeth Astrid Gutierrez Arboleda</v>
      </c>
      <c r="E10" s="5" t="str">
        <f>VLOOKUP(C10,Usuarios!$A$2:$E$50,4,FALSE)</f>
        <v>Contratista</v>
      </c>
      <c r="F10" s="3" t="s">
        <v>6</v>
      </c>
      <c r="G10" s="3" t="s">
        <v>135</v>
      </c>
      <c r="H10" s="3" t="s">
        <v>137</v>
      </c>
      <c r="I10" s="12">
        <v>4096</v>
      </c>
      <c r="J10" s="9" t="s">
        <v>7</v>
      </c>
      <c r="K10" s="15" t="s">
        <v>152</v>
      </c>
      <c r="L10" s="7" t="s">
        <v>144</v>
      </c>
      <c r="M10" s="5" t="s">
        <v>147</v>
      </c>
      <c r="N10" s="19"/>
    </row>
    <row r="11" spans="1:14">
      <c r="A11" s="2">
        <v>44186.647997685184</v>
      </c>
      <c r="B11" s="3" t="s">
        <v>12</v>
      </c>
      <c r="C11" s="3"/>
      <c r="D11" s="3" t="e">
        <f>VLOOKUP(C11,Usuarios!$A$2:$E$50,2,FALSE)</f>
        <v>#N/A</v>
      </c>
      <c r="E11" s="5" t="e">
        <f>VLOOKUP(C11,Usuarios!$A$2:$E$50,4,FALSE)</f>
        <v>#N/A</v>
      </c>
      <c r="F11" s="3" t="s">
        <v>1</v>
      </c>
      <c r="G11" s="3"/>
      <c r="H11" s="3"/>
      <c r="I11" s="12">
        <v>3072</v>
      </c>
      <c r="J11" s="9" t="s">
        <v>4</v>
      </c>
      <c r="K11" s="15" t="s">
        <v>151</v>
      </c>
      <c r="L11" s="5" t="s">
        <v>140</v>
      </c>
      <c r="M11" s="5" t="s">
        <v>147</v>
      </c>
      <c r="N11" s="19"/>
    </row>
    <row r="12" spans="1:14">
      <c r="A12" s="2">
        <v>44174.05609953704</v>
      </c>
      <c r="B12" s="3" t="s">
        <v>13</v>
      </c>
      <c r="C12" s="3"/>
      <c r="D12" s="3" t="e">
        <f>VLOOKUP(C12,Usuarios!$A$2:$E$50,2,FALSE)</f>
        <v>#N/A</v>
      </c>
      <c r="E12" s="5" t="e">
        <f>VLOOKUP(C12,Usuarios!$A$2:$E$50,4,FALSE)</f>
        <v>#N/A</v>
      </c>
      <c r="F12" s="3" t="s">
        <v>1</v>
      </c>
      <c r="G12" s="3"/>
      <c r="H12" s="3"/>
      <c r="I12" s="12">
        <v>3062</v>
      </c>
      <c r="J12" s="9" t="s">
        <v>14</v>
      </c>
      <c r="K12" s="15" t="s">
        <v>151</v>
      </c>
      <c r="L12" s="5" t="s">
        <v>140</v>
      </c>
      <c r="M12" s="5" t="s">
        <v>147</v>
      </c>
      <c r="N12" s="19"/>
    </row>
    <row r="13" spans="1:14">
      <c r="A13" s="2">
        <v>44181.529224537036</v>
      </c>
      <c r="B13" s="3" t="s">
        <v>15</v>
      </c>
      <c r="C13" s="3"/>
      <c r="D13" s="3" t="e">
        <f>VLOOKUP(C13,Usuarios!$A$2:$E$50,2,FALSE)</f>
        <v>#N/A</v>
      </c>
      <c r="E13" s="5" t="e">
        <f>VLOOKUP(C13,Usuarios!$A$2:$E$50,4,FALSE)</f>
        <v>#N/A</v>
      </c>
      <c r="F13" s="3" t="s">
        <v>1</v>
      </c>
      <c r="G13" s="3"/>
      <c r="H13" s="3"/>
      <c r="I13" s="12">
        <v>3072</v>
      </c>
      <c r="J13" s="9" t="s">
        <v>4</v>
      </c>
      <c r="K13" s="15" t="s">
        <v>151</v>
      </c>
      <c r="L13" s="5" t="s">
        <v>140</v>
      </c>
      <c r="M13" s="5" t="s">
        <v>147</v>
      </c>
      <c r="N13" s="19"/>
    </row>
    <row r="14" spans="1:14">
      <c r="A14" s="2">
        <v>44706.457604166666</v>
      </c>
      <c r="B14" s="3" t="s">
        <v>16</v>
      </c>
      <c r="C14" s="3">
        <v>71272861</v>
      </c>
      <c r="D14" s="3" t="str">
        <f>VLOOKUP(C14,Usuarios!$A$2:$E$50,2,FALSE)</f>
        <v>Jadison Bustamante Galeano</v>
      </c>
      <c r="E14" s="5" t="str">
        <f>VLOOKUP(C14,Usuarios!$A$2:$E$50,4,FALSE)</f>
        <v>Funcionario</v>
      </c>
      <c r="F14" s="3" t="s">
        <v>6</v>
      </c>
      <c r="G14" s="3" t="s">
        <v>135</v>
      </c>
      <c r="H14" s="3" t="s">
        <v>137</v>
      </c>
      <c r="I14" s="12">
        <v>4096</v>
      </c>
      <c r="J14" s="9" t="s">
        <v>17</v>
      </c>
      <c r="K14" s="15" t="s">
        <v>152</v>
      </c>
      <c r="L14" s="7" t="s">
        <v>144</v>
      </c>
      <c r="M14" s="5" t="s">
        <v>147</v>
      </c>
      <c r="N14" s="19"/>
    </row>
    <row r="15" spans="1:14">
      <c r="A15" s="2">
        <v>44707.622060185182</v>
      </c>
      <c r="B15" s="3" t="s">
        <v>18</v>
      </c>
      <c r="C15" s="3">
        <v>43169968</v>
      </c>
      <c r="D15" s="3" t="str">
        <f>VLOOKUP(C15,Usuarios!$A$2:$E$50,2,FALSE)</f>
        <v>Yudy Alejandra Lopez Londoño</v>
      </c>
      <c r="E15" s="5" t="str">
        <f>VLOOKUP(C15,Usuarios!$A$2:$E$50,4,FALSE)</f>
        <v>Contratista</v>
      </c>
      <c r="F15" s="3" t="s">
        <v>6</v>
      </c>
      <c r="G15" s="3" t="s">
        <v>135</v>
      </c>
      <c r="H15" s="3" t="s">
        <v>137</v>
      </c>
      <c r="I15" s="12">
        <v>4096</v>
      </c>
      <c r="J15" s="9" t="s">
        <v>7</v>
      </c>
      <c r="K15" s="15" t="s">
        <v>152</v>
      </c>
      <c r="L15" s="7" t="s">
        <v>144</v>
      </c>
      <c r="M15" s="5" t="s">
        <v>147</v>
      </c>
      <c r="N15" s="19"/>
    </row>
    <row r="16" spans="1:14">
      <c r="A16" s="2">
        <v>44707.132627314815</v>
      </c>
      <c r="B16" s="3" t="s">
        <v>19</v>
      </c>
      <c r="C16" s="3">
        <v>1152440646</v>
      </c>
      <c r="D16" s="3" t="str">
        <f>VLOOKUP(C16,Usuarios!$A$2:$E$50,2,FALSE)</f>
        <v>Laura Melissa Lopera Morales</v>
      </c>
      <c r="E16" s="5" t="str">
        <f>VLOOKUP(C16,Usuarios!$A$2:$E$50,4,FALSE)</f>
        <v>Contratista</v>
      </c>
      <c r="F16" s="3" t="s">
        <v>6</v>
      </c>
      <c r="G16" s="3" t="s">
        <v>135</v>
      </c>
      <c r="H16" s="3" t="s">
        <v>137</v>
      </c>
      <c r="I16" s="12">
        <v>4096</v>
      </c>
      <c r="J16" s="9" t="s">
        <v>9</v>
      </c>
      <c r="K16" s="15" t="s">
        <v>152</v>
      </c>
      <c r="L16" s="7" t="s">
        <v>144</v>
      </c>
      <c r="M16" s="5" t="s">
        <v>147</v>
      </c>
      <c r="N16" s="19"/>
    </row>
    <row r="17" spans="1:14">
      <c r="A17" s="2">
        <v>44699.728692129633</v>
      </c>
      <c r="B17" s="3" t="s">
        <v>20</v>
      </c>
      <c r="C17" s="3">
        <v>42751740</v>
      </c>
      <c r="D17" s="3" t="str">
        <f>VLOOKUP(C17,Usuarios!$A$2:$E$50,2,FALSE)</f>
        <v>Piusmeny Gomez Daza</v>
      </c>
      <c r="E17" s="5" t="str">
        <f>VLOOKUP(C17,Usuarios!$A$2:$E$50,4,FALSE)</f>
        <v>Funcionario</v>
      </c>
      <c r="F17" s="3" t="s">
        <v>6</v>
      </c>
      <c r="G17" s="3" t="s">
        <v>135</v>
      </c>
      <c r="H17" s="3" t="s">
        <v>137</v>
      </c>
      <c r="I17" s="12">
        <v>4096</v>
      </c>
      <c r="J17" s="9" t="s">
        <v>7</v>
      </c>
      <c r="K17" s="15" t="s">
        <v>152</v>
      </c>
      <c r="L17" s="7" t="s">
        <v>144</v>
      </c>
      <c r="M17" s="5" t="s">
        <v>147</v>
      </c>
      <c r="N17" s="19"/>
    </row>
    <row r="18" spans="1:14">
      <c r="A18" s="2">
        <v>44708.296273148146</v>
      </c>
      <c r="B18" s="3" t="s">
        <v>21</v>
      </c>
      <c r="C18" s="3">
        <v>70501475</v>
      </c>
      <c r="D18" s="3" t="str">
        <f>VLOOKUP(C18,Usuarios!$A$2:$E$50,2,FALSE)</f>
        <v>Miguel Antonio Castrillon Londoño</v>
      </c>
      <c r="E18" s="5" t="str">
        <f>VLOOKUP(C18,Usuarios!$A$2:$E$50,4,FALSE)</f>
        <v>Funcionario</v>
      </c>
      <c r="F18" s="3" t="s">
        <v>6</v>
      </c>
      <c r="G18" s="3" t="s">
        <v>135</v>
      </c>
      <c r="H18" s="3" t="s">
        <v>137</v>
      </c>
      <c r="I18" s="12">
        <v>3477</v>
      </c>
      <c r="J18" s="9" t="s">
        <v>22</v>
      </c>
      <c r="K18" s="15" t="s">
        <v>152</v>
      </c>
      <c r="L18" s="7" t="s">
        <v>144</v>
      </c>
      <c r="M18" s="5" t="s">
        <v>147</v>
      </c>
      <c r="N18" s="19"/>
    </row>
    <row r="19" spans="1:14">
      <c r="A19" s="2">
        <v>44707.534814814811</v>
      </c>
      <c r="B19" s="3" t="s">
        <v>23</v>
      </c>
      <c r="C19" s="3">
        <v>1037628517</v>
      </c>
      <c r="D19" s="3" t="str">
        <f>VLOOKUP(C19,Usuarios!$A$2:$E$50,2,FALSE)</f>
        <v>Katherine Lopez Roldan</v>
      </c>
      <c r="E19" s="5" t="str">
        <f>VLOOKUP(C19,Usuarios!$A$2:$E$50,4,FALSE)</f>
        <v>Funcionario</v>
      </c>
      <c r="F19" s="3" t="s">
        <v>6</v>
      </c>
      <c r="G19" s="3" t="s">
        <v>135</v>
      </c>
      <c r="H19" s="3" t="s">
        <v>137</v>
      </c>
      <c r="I19" s="12">
        <v>4096</v>
      </c>
      <c r="J19" s="9" t="s">
        <v>7</v>
      </c>
      <c r="K19" s="15" t="s">
        <v>152</v>
      </c>
      <c r="L19" s="7" t="s">
        <v>144</v>
      </c>
      <c r="M19" s="5" t="s">
        <v>147</v>
      </c>
      <c r="N19" s="19"/>
    </row>
    <row r="20" spans="1:14">
      <c r="A20" s="2">
        <v>44187.337164351855</v>
      </c>
      <c r="B20" s="3" t="s">
        <v>24</v>
      </c>
      <c r="C20" s="3"/>
      <c r="D20" s="3" t="e">
        <f>VLOOKUP(C20,Usuarios!$A$2:$E$50,2,FALSE)</f>
        <v>#N/A</v>
      </c>
      <c r="E20" s="5" t="e">
        <f>VLOOKUP(C20,Usuarios!$A$2:$E$50,4,FALSE)</f>
        <v>#N/A</v>
      </c>
      <c r="F20" s="3" t="s">
        <v>1</v>
      </c>
      <c r="G20" s="3"/>
      <c r="H20" s="3"/>
      <c r="I20" s="12">
        <v>3575</v>
      </c>
      <c r="J20" s="9" t="s">
        <v>2</v>
      </c>
      <c r="K20" s="15" t="s">
        <v>151</v>
      </c>
      <c r="L20" s="5" t="s">
        <v>140</v>
      </c>
      <c r="M20" s="5" t="s">
        <v>147</v>
      </c>
      <c r="N20" s="19"/>
    </row>
    <row r="21" spans="1:14">
      <c r="A21" s="2">
        <v>44697.585625</v>
      </c>
      <c r="B21" s="3" t="s">
        <v>25</v>
      </c>
      <c r="C21" s="3">
        <v>42753194</v>
      </c>
      <c r="D21" s="3" t="str">
        <f>VLOOKUP(C21,Usuarios!$A$2:$E$50,2,FALSE)</f>
        <v>Luz Amparo Ortiz Londoño</v>
      </c>
      <c r="E21" s="5" t="str">
        <f>VLOOKUP(C21,Usuarios!$A$2:$E$50,4,FALSE)</f>
        <v>Contratista</v>
      </c>
      <c r="F21" s="3" t="s">
        <v>6</v>
      </c>
      <c r="G21" s="3" t="s">
        <v>135</v>
      </c>
      <c r="H21" s="3" t="s">
        <v>137</v>
      </c>
      <c r="I21" s="12">
        <v>4096</v>
      </c>
      <c r="J21" s="9" t="s">
        <v>17</v>
      </c>
      <c r="K21" s="15" t="s">
        <v>152</v>
      </c>
      <c r="L21" s="7" t="s">
        <v>144</v>
      </c>
      <c r="M21" s="5" t="s">
        <v>147</v>
      </c>
      <c r="N21" s="19"/>
    </row>
    <row r="22" spans="1:14">
      <c r="A22" s="2">
        <v>44694.708923611113</v>
      </c>
      <c r="B22" s="3" t="s">
        <v>26</v>
      </c>
      <c r="C22" s="3">
        <v>32181891</v>
      </c>
      <c r="D22" s="3" t="str">
        <f>VLOOKUP(C22,Usuarios!$A$2:$E$50,2,FALSE)</f>
        <v>Maria del Pilar Álvarez Trujillo</v>
      </c>
      <c r="E22" s="5" t="str">
        <f>VLOOKUP(C22,Usuarios!$A$2:$E$50,4,FALSE)</f>
        <v>Contratista</v>
      </c>
      <c r="F22" s="3" t="s">
        <v>6</v>
      </c>
      <c r="G22" s="3" t="s">
        <v>139</v>
      </c>
      <c r="H22" s="3" t="s">
        <v>137</v>
      </c>
      <c r="I22" s="12">
        <v>8192</v>
      </c>
      <c r="J22" s="9" t="s">
        <v>27</v>
      </c>
      <c r="K22" s="15" t="s">
        <v>152</v>
      </c>
      <c r="L22" s="7" t="s">
        <v>143</v>
      </c>
      <c r="M22" s="5" t="s">
        <v>147</v>
      </c>
      <c r="N22" s="19"/>
    </row>
    <row r="23" spans="1:14">
      <c r="A23" s="2">
        <v>44707.929050925923</v>
      </c>
      <c r="B23" s="3" t="s">
        <v>28</v>
      </c>
      <c r="C23" s="3">
        <v>30348662</v>
      </c>
      <c r="D23" s="3" t="str">
        <f>VLOOKUP(C23,Usuarios!$A$2:$E$50,2,FALSE)</f>
        <v>Yaneth Quintero Salas</v>
      </c>
      <c r="E23" s="5" t="str">
        <f>VLOOKUP(C23,Usuarios!$A$2:$E$50,4,FALSE)</f>
        <v>Contratista</v>
      </c>
      <c r="F23" s="3" t="s">
        <v>6</v>
      </c>
      <c r="G23" s="3" t="s">
        <v>135</v>
      </c>
      <c r="H23" s="3" t="s">
        <v>137</v>
      </c>
      <c r="I23" s="12">
        <v>4096</v>
      </c>
      <c r="J23" s="9" t="s">
        <v>17</v>
      </c>
      <c r="K23" s="15" t="s">
        <v>152</v>
      </c>
      <c r="L23" s="7" t="s">
        <v>144</v>
      </c>
      <c r="M23" s="5" t="s">
        <v>147</v>
      </c>
      <c r="N23" s="19"/>
    </row>
    <row r="24" spans="1:14">
      <c r="A24" s="2">
        <v>44706.557326388887</v>
      </c>
      <c r="B24" s="3" t="s">
        <v>29</v>
      </c>
      <c r="C24" s="3">
        <v>1036669851</v>
      </c>
      <c r="D24" s="3" t="str">
        <f>VLOOKUP(C24,Usuarios!$A$2:$E$50,2,FALSE)</f>
        <v>Juan Pablo Gallego Giraldo</v>
      </c>
      <c r="E24" s="5" t="str">
        <f>VLOOKUP(C24,Usuarios!$A$2:$E$50,4,FALSE)</f>
        <v>Contratista</v>
      </c>
      <c r="F24" s="3" t="s">
        <v>6</v>
      </c>
      <c r="G24" s="3" t="s">
        <v>135</v>
      </c>
      <c r="H24" s="3" t="s">
        <v>137</v>
      </c>
      <c r="I24" s="12">
        <v>4096</v>
      </c>
      <c r="J24" s="9" t="s">
        <v>7</v>
      </c>
      <c r="K24" s="15" t="s">
        <v>152</v>
      </c>
      <c r="L24" s="7" t="s">
        <v>144</v>
      </c>
      <c r="M24" s="5" t="s">
        <v>147</v>
      </c>
      <c r="N24" s="19"/>
    </row>
    <row r="25" spans="1:14">
      <c r="A25" s="2">
        <v>44124.715196759258</v>
      </c>
      <c r="B25" s="3" t="s">
        <v>30</v>
      </c>
      <c r="C25" s="3"/>
      <c r="D25" s="3" t="e">
        <f>VLOOKUP(C25,Usuarios!$A$2:$E$50,2,FALSE)</f>
        <v>#N/A</v>
      </c>
      <c r="E25" s="5" t="e">
        <f>VLOOKUP(C25,Usuarios!$A$2:$E$50,4,FALSE)</f>
        <v>#N/A</v>
      </c>
      <c r="F25" s="3" t="s">
        <v>1</v>
      </c>
      <c r="G25" s="3"/>
      <c r="H25" s="3"/>
      <c r="I25" s="12">
        <v>3575</v>
      </c>
      <c r="J25" s="9" t="s">
        <v>2</v>
      </c>
      <c r="K25" s="15" t="s">
        <v>151</v>
      </c>
      <c r="L25" s="5" t="s">
        <v>140</v>
      </c>
      <c r="M25" s="5" t="s">
        <v>147</v>
      </c>
      <c r="N25" s="19"/>
    </row>
    <row r="26" spans="1:14">
      <c r="A26" s="2">
        <v>44600.73609953704</v>
      </c>
      <c r="B26" s="3" t="s">
        <v>31</v>
      </c>
      <c r="C26" s="3"/>
      <c r="D26" s="3" t="e">
        <f>VLOOKUP(C26,Usuarios!$A$2:$E$50,2,FALSE)</f>
        <v>#N/A</v>
      </c>
      <c r="E26" s="5" t="e">
        <f>VLOOKUP(C26,Usuarios!$A$2:$E$50,4,FALSE)</f>
        <v>#N/A</v>
      </c>
      <c r="G26" s="3"/>
      <c r="H26" s="3"/>
      <c r="I26" s="12">
        <v>3575</v>
      </c>
      <c r="J26" s="9" t="s">
        <v>2</v>
      </c>
      <c r="K26" s="15" t="s">
        <v>151</v>
      </c>
      <c r="L26" s="5" t="s">
        <v>140</v>
      </c>
      <c r="M26" s="5" t="s">
        <v>147</v>
      </c>
      <c r="N26" s="19"/>
    </row>
    <row r="27" spans="1:14">
      <c r="A27" s="2">
        <v>44707.363518518519</v>
      </c>
      <c r="B27" s="3" t="s">
        <v>32</v>
      </c>
      <c r="C27" s="3">
        <v>1020444298</v>
      </c>
      <c r="D27" s="3" t="str">
        <f>VLOOKUP(C27,Usuarios!$A$2:$E$50,2,FALSE)</f>
        <v>Cindy Yuliana Rios Muñoz</v>
      </c>
      <c r="E27" s="5" t="str">
        <f>VLOOKUP(C27,Usuarios!$A$2:$E$50,4,FALSE)</f>
        <v>Contratista</v>
      </c>
      <c r="F27" s="3" t="s">
        <v>6</v>
      </c>
      <c r="G27" s="3" t="s">
        <v>135</v>
      </c>
      <c r="H27" s="3" t="s">
        <v>137</v>
      </c>
      <c r="I27" s="12">
        <v>4096</v>
      </c>
      <c r="J27" s="9" t="s">
        <v>9</v>
      </c>
      <c r="K27" s="15" t="s">
        <v>152</v>
      </c>
      <c r="L27" s="7" t="s">
        <v>144</v>
      </c>
      <c r="M27" s="5" t="s">
        <v>147</v>
      </c>
      <c r="N27" s="19"/>
    </row>
    <row r="28" spans="1:14">
      <c r="A28" s="2">
        <v>44708.404050925928</v>
      </c>
      <c r="B28" s="3" t="s">
        <v>33</v>
      </c>
      <c r="C28" s="3">
        <v>43687508</v>
      </c>
      <c r="D28" s="3" t="str">
        <f>VLOOKUP(C28,Usuarios!$A$2:$E$50,2,FALSE)</f>
        <v>Diana Patricia Londoño Parra</v>
      </c>
      <c r="E28" s="5" t="str">
        <f>VLOOKUP(C28,Usuarios!$A$2:$E$50,4,FALSE)</f>
        <v>Contratista</v>
      </c>
      <c r="F28" s="3" t="s">
        <v>6</v>
      </c>
      <c r="G28" s="3" t="s">
        <v>134</v>
      </c>
      <c r="H28" s="3" t="s">
        <v>137</v>
      </c>
      <c r="I28" s="12">
        <v>4096</v>
      </c>
      <c r="J28" s="9" t="s">
        <v>34</v>
      </c>
      <c r="K28" s="15" t="s">
        <v>152</v>
      </c>
      <c r="L28" s="7" t="s">
        <v>143</v>
      </c>
      <c r="M28" s="5" t="s">
        <v>146</v>
      </c>
      <c r="N28" s="3"/>
    </row>
    <row r="29" spans="1:14">
      <c r="A29" s="2">
        <v>44707.540625000001</v>
      </c>
      <c r="B29" s="3" t="s">
        <v>35</v>
      </c>
      <c r="C29" s="3">
        <v>98528565</v>
      </c>
      <c r="D29" s="3" t="str">
        <f>VLOOKUP(C29,Usuarios!$A$2:$E$50,2,FALSE)</f>
        <v>Wveimar de Jesus Bustamante Ossa</v>
      </c>
      <c r="E29" s="5" t="str">
        <f>VLOOKUP(C29,Usuarios!$A$2:$E$50,4,FALSE)</f>
        <v>Contratista</v>
      </c>
      <c r="F29" s="3" t="s">
        <v>6</v>
      </c>
      <c r="G29" s="3" t="s">
        <v>133</v>
      </c>
      <c r="H29" s="3" t="s">
        <v>137</v>
      </c>
      <c r="I29" s="12">
        <v>4096</v>
      </c>
      <c r="J29" s="9" t="s">
        <v>34</v>
      </c>
      <c r="K29" s="15" t="s">
        <v>152</v>
      </c>
      <c r="L29" s="7" t="s">
        <v>143</v>
      </c>
      <c r="M29" s="5" t="s">
        <v>146</v>
      </c>
      <c r="N29" s="3"/>
    </row>
    <row r="30" spans="1:14">
      <c r="A30" s="2">
        <v>44705.665613425925</v>
      </c>
      <c r="B30" s="3" t="s">
        <v>36</v>
      </c>
      <c r="C30" s="3">
        <v>1036631569</v>
      </c>
      <c r="D30" s="3" t="str">
        <f>VLOOKUP(C30,Usuarios!$A$2:$E$50,2,FALSE)</f>
        <v>Isabel Cristina Ruiz Cardona</v>
      </c>
      <c r="E30" s="5" t="str">
        <f>VLOOKUP(C30,Usuarios!$A$2:$E$50,4,FALSE)</f>
        <v>Funcionario</v>
      </c>
      <c r="F30" s="3" t="s">
        <v>6</v>
      </c>
      <c r="G30" s="3" t="s">
        <v>133</v>
      </c>
      <c r="H30" s="3" t="s">
        <v>137</v>
      </c>
      <c r="I30" s="12">
        <v>4096</v>
      </c>
      <c r="J30" s="9" t="s">
        <v>34</v>
      </c>
      <c r="K30" s="15" t="s">
        <v>152</v>
      </c>
      <c r="L30" s="7" t="s">
        <v>143</v>
      </c>
      <c r="M30" s="5" t="s">
        <v>146</v>
      </c>
      <c r="N30" s="3"/>
    </row>
    <row r="31" spans="1:14">
      <c r="A31" s="2">
        <v>44708.399930555555</v>
      </c>
      <c r="B31" s="3" t="s">
        <v>37</v>
      </c>
      <c r="C31" s="3">
        <v>42753194</v>
      </c>
      <c r="D31" s="3" t="str">
        <f>VLOOKUP(C31,Usuarios!$A$2:$E$50,2,FALSE)</f>
        <v>Luz Amparo Ortiz Londoño</v>
      </c>
      <c r="E31" s="5" t="str">
        <f>VLOOKUP(C31,Usuarios!$A$2:$E$50,4,FALSE)</f>
        <v>Contratista</v>
      </c>
      <c r="F31" s="3" t="s">
        <v>6</v>
      </c>
      <c r="G31" s="3" t="s">
        <v>133</v>
      </c>
      <c r="H31" s="3" t="s">
        <v>137</v>
      </c>
      <c r="I31" s="12">
        <v>4096</v>
      </c>
      <c r="J31" s="9" t="s">
        <v>34</v>
      </c>
      <c r="K31" s="15" t="s">
        <v>152</v>
      </c>
      <c r="L31" s="7" t="s">
        <v>143</v>
      </c>
      <c r="M31" s="5" t="s">
        <v>146</v>
      </c>
      <c r="N31" s="3"/>
    </row>
    <row r="32" spans="1:14">
      <c r="A32" s="2">
        <v>44700.719131944446</v>
      </c>
      <c r="B32" s="3" t="s">
        <v>167</v>
      </c>
      <c r="C32" s="3">
        <v>43722264</v>
      </c>
      <c r="D32" s="3" t="str">
        <f>VLOOKUP(C32,Usuarios!$A$2:$E$50,2,FALSE)</f>
        <v>Martha Lucia Escobar Tobon</v>
      </c>
      <c r="E32" s="5" t="str">
        <f>VLOOKUP(C32,Usuarios!$A$2:$E$50,4,FALSE)</f>
        <v>Funcionario</v>
      </c>
      <c r="F32" s="3" t="s">
        <v>6</v>
      </c>
      <c r="G32" s="3" t="s">
        <v>135</v>
      </c>
      <c r="H32" s="3" t="s">
        <v>137</v>
      </c>
      <c r="I32" s="12">
        <v>8192</v>
      </c>
      <c r="J32" s="9" t="s">
        <v>47</v>
      </c>
      <c r="K32" s="15" t="s">
        <v>152</v>
      </c>
      <c r="L32" s="7" t="s">
        <v>196</v>
      </c>
      <c r="M32" s="7" t="s">
        <v>146</v>
      </c>
      <c r="N32" s="3"/>
    </row>
    <row r="33" spans="1:14">
      <c r="A33" s="2">
        <v>44708.245706018519</v>
      </c>
      <c r="B33" s="3" t="s">
        <v>168</v>
      </c>
      <c r="C33" s="3">
        <v>71374561</v>
      </c>
      <c r="D33" s="3" t="str">
        <f>VLOOKUP(C33,Usuarios!$A$2:$E$50,2,FALSE)</f>
        <v>Jorge Ivan Isaza Bustamante</v>
      </c>
      <c r="E33" s="5" t="str">
        <f>VLOOKUP(C33,Usuarios!$A$2:$E$50,4,FALSE)</f>
        <v>Directivo</v>
      </c>
      <c r="F33" s="3" t="s">
        <v>6</v>
      </c>
      <c r="G33" s="3" t="s">
        <v>135</v>
      </c>
      <c r="H33" s="3" t="s">
        <v>137</v>
      </c>
      <c r="I33" s="12">
        <v>8192</v>
      </c>
      <c r="J33" s="9" t="s">
        <v>47</v>
      </c>
      <c r="K33" s="15" t="s">
        <v>152</v>
      </c>
      <c r="L33" s="7" t="s">
        <v>196</v>
      </c>
      <c r="M33" s="7" t="s">
        <v>146</v>
      </c>
      <c r="N33" s="3"/>
    </row>
    <row r="34" spans="1:14">
      <c r="A34" s="2">
        <v>44706.291712962964</v>
      </c>
      <c r="B34" s="3" t="s">
        <v>163</v>
      </c>
      <c r="C34" s="3">
        <v>43079638</v>
      </c>
      <c r="D34" s="3" t="str">
        <f>VLOOKUP(C34,Usuarios!$A$2:$E$50,2,FALSE)</f>
        <v>Diana Maria Mejia Toro</v>
      </c>
      <c r="E34" s="5" t="str">
        <f>VLOOKUP(C34,Usuarios!$A$2:$E$50,4,FALSE)</f>
        <v>Funcionario</v>
      </c>
      <c r="F34" s="3" t="s">
        <v>6</v>
      </c>
      <c r="G34" s="3" t="s">
        <v>135</v>
      </c>
      <c r="H34" s="3" t="s">
        <v>137</v>
      </c>
      <c r="I34" s="12">
        <v>8192</v>
      </c>
      <c r="J34" s="9" t="s">
        <v>47</v>
      </c>
      <c r="K34" s="15" t="s">
        <v>152</v>
      </c>
      <c r="L34" s="7" t="s">
        <v>196</v>
      </c>
      <c r="M34" s="7" t="s">
        <v>146</v>
      </c>
      <c r="N34" s="3"/>
    </row>
    <row r="35" spans="1:14">
      <c r="A35" s="2">
        <v>44707.552222222221</v>
      </c>
      <c r="B35" s="3" t="s">
        <v>160</v>
      </c>
      <c r="C35" s="3">
        <v>1036631306</v>
      </c>
      <c r="D35" s="3" t="str">
        <f>VLOOKUP(C35,Usuarios!$A$2:$E$50,2,FALSE)</f>
        <v>Liss Mayiberth Duarte Vasquez</v>
      </c>
      <c r="E35" s="5" t="str">
        <f>VLOOKUP(C35,Usuarios!$A$2:$E$50,4,FALSE)</f>
        <v>Directivo</v>
      </c>
      <c r="F35" s="3" t="s">
        <v>6</v>
      </c>
      <c r="G35" s="3" t="s">
        <v>135</v>
      </c>
      <c r="H35" s="3" t="s">
        <v>137</v>
      </c>
      <c r="I35" s="12">
        <v>8192</v>
      </c>
      <c r="J35" s="9" t="s">
        <v>47</v>
      </c>
      <c r="K35" s="15" t="s">
        <v>152</v>
      </c>
      <c r="L35" s="7" t="s">
        <v>196</v>
      </c>
      <c r="M35" s="7" t="s">
        <v>146</v>
      </c>
      <c r="N35" s="3"/>
    </row>
    <row r="36" spans="1:14">
      <c r="A36" s="2">
        <v>44708.183645833335</v>
      </c>
      <c r="B36" s="3" t="s">
        <v>161</v>
      </c>
      <c r="C36" s="3">
        <v>42763078</v>
      </c>
      <c r="D36" s="3" t="str">
        <f>VLOOKUP(C36,Usuarios!$A$2:$E$50,2,FALSE)</f>
        <v>Maria Oliva Londoño Alzate</v>
      </c>
      <c r="E36" s="5" t="str">
        <f>VLOOKUP(C36,Usuarios!$A$2:$E$50,4,FALSE)</f>
        <v>Funcionario</v>
      </c>
      <c r="F36" s="3" t="s">
        <v>6</v>
      </c>
      <c r="G36" s="3" t="s">
        <v>135</v>
      </c>
      <c r="H36" s="3" t="s">
        <v>137</v>
      </c>
      <c r="I36" s="12">
        <v>8192</v>
      </c>
      <c r="J36" s="9" t="s">
        <v>47</v>
      </c>
      <c r="K36" s="15" t="s">
        <v>152</v>
      </c>
      <c r="L36" s="7" t="s">
        <v>196</v>
      </c>
      <c r="M36" s="7" t="s">
        <v>146</v>
      </c>
      <c r="N36" s="3"/>
    </row>
    <row r="37" spans="1:14">
      <c r="A37" s="2">
        <v>44707.615115740744</v>
      </c>
      <c r="B37" s="3" t="s">
        <v>162</v>
      </c>
      <c r="C37" s="3">
        <v>98644598</v>
      </c>
      <c r="D37" s="3" t="str">
        <f>VLOOKUP(C37,Usuarios!$A$2:$E$50,2,FALSE)</f>
        <v>Rodolfo Alexander Mira Perez</v>
      </c>
      <c r="E37" s="5" t="str">
        <f>VLOOKUP(C37,Usuarios!$A$2:$E$50,4,FALSE)</f>
        <v>Contratista</v>
      </c>
      <c r="F37" s="3" t="s">
        <v>6</v>
      </c>
      <c r="G37" s="3" t="s">
        <v>135</v>
      </c>
      <c r="H37" s="3" t="s">
        <v>137</v>
      </c>
      <c r="I37" s="12">
        <v>8192</v>
      </c>
      <c r="J37" s="9" t="s">
        <v>47</v>
      </c>
      <c r="K37" s="15" t="s">
        <v>152</v>
      </c>
      <c r="L37" s="7" t="s">
        <v>196</v>
      </c>
      <c r="M37" s="7" t="s">
        <v>146</v>
      </c>
      <c r="N37" s="3"/>
    </row>
    <row r="38" spans="1:14">
      <c r="A38" s="2">
        <v>44707.751076388886</v>
      </c>
      <c r="B38" s="3" t="s">
        <v>166</v>
      </c>
      <c r="C38" s="3">
        <v>1037574532</v>
      </c>
      <c r="D38" s="3" t="str">
        <f>VLOOKUP(C38,Usuarios!$A$2:$E$50,2,FALSE)</f>
        <v>Andrea Tangarife Cano</v>
      </c>
      <c r="E38" s="5" t="str">
        <f>VLOOKUP(C38,Usuarios!$A$2:$E$50,4,FALSE)</f>
        <v>Directivo</v>
      </c>
      <c r="F38" s="3" t="s">
        <v>6</v>
      </c>
      <c r="G38" s="3" t="s">
        <v>139</v>
      </c>
      <c r="H38" s="3" t="s">
        <v>137</v>
      </c>
      <c r="I38" s="12">
        <v>8192</v>
      </c>
      <c r="J38" s="9" t="s">
        <v>47</v>
      </c>
      <c r="K38" s="15" t="s">
        <v>152</v>
      </c>
      <c r="L38" s="7" t="s">
        <v>196</v>
      </c>
      <c r="M38" s="7" t="s">
        <v>146</v>
      </c>
      <c r="N38" s="3"/>
    </row>
    <row r="39" spans="1:14">
      <c r="A39" s="2">
        <v>44706.573599537034</v>
      </c>
      <c r="B39" s="3" t="s">
        <v>159</v>
      </c>
      <c r="C39" s="3">
        <v>42766969</v>
      </c>
      <c r="D39" s="3" t="str">
        <f>VLOOKUP(C39,Usuarios!$A$2:$E$50,2,FALSE)</f>
        <v>Adriana Maria Cataño Muñoz</v>
      </c>
      <c r="E39" s="5" t="str">
        <f>VLOOKUP(C39,Usuarios!$A$2:$E$50,4,FALSE)</f>
        <v>Directivo</v>
      </c>
      <c r="F39" s="3" t="s">
        <v>6</v>
      </c>
      <c r="G39" s="3" t="s">
        <v>135</v>
      </c>
      <c r="H39" s="3" t="s">
        <v>137</v>
      </c>
      <c r="I39" s="12">
        <v>8192</v>
      </c>
      <c r="J39" s="9" t="s">
        <v>47</v>
      </c>
      <c r="K39" s="15" t="s">
        <v>152</v>
      </c>
      <c r="L39" s="7" t="s">
        <v>196</v>
      </c>
      <c r="M39" s="7" t="s">
        <v>146</v>
      </c>
      <c r="N39" s="3"/>
    </row>
    <row r="40" spans="1:14">
      <c r="A40" s="2">
        <v>44708.367245370369</v>
      </c>
      <c r="B40" s="3" t="s">
        <v>158</v>
      </c>
      <c r="C40" s="3">
        <v>98496590</v>
      </c>
      <c r="D40" s="3" t="str">
        <f>VLOOKUP(C40,Usuarios!$A$2:$E$50,2,FALSE)</f>
        <v>Carlos Fredy Carmona Ramirez</v>
      </c>
      <c r="E40" s="5" t="str">
        <f>VLOOKUP(C40,Usuarios!$A$2:$E$50,4,FALSE)</f>
        <v>Directivo</v>
      </c>
      <c r="F40" s="3" t="s">
        <v>6</v>
      </c>
      <c r="G40" s="3" t="s">
        <v>135</v>
      </c>
      <c r="H40" s="3" t="s">
        <v>137</v>
      </c>
      <c r="I40" s="12">
        <v>8192</v>
      </c>
      <c r="J40" s="9" t="s">
        <v>47</v>
      </c>
      <c r="K40" s="15" t="s">
        <v>152</v>
      </c>
      <c r="L40" s="7" t="s">
        <v>196</v>
      </c>
      <c r="M40" s="7" t="s">
        <v>146</v>
      </c>
      <c r="N40" s="3"/>
    </row>
    <row r="41" spans="1:14">
      <c r="A41" s="2">
        <v>44707.640972222223</v>
      </c>
      <c r="B41" s="3" t="s">
        <v>165</v>
      </c>
      <c r="C41" s="3">
        <v>1037578184</v>
      </c>
      <c r="D41" s="3" t="str">
        <f>VLOOKUP(C41,Usuarios!$A$2:$E$50,2,FALSE)</f>
        <v>Lina Marcela Cano Hoyos</v>
      </c>
      <c r="E41" s="5" t="str">
        <f>VLOOKUP(C41,Usuarios!$A$2:$E$50,4,FALSE)</f>
        <v>Directivo</v>
      </c>
      <c r="F41" s="3" t="s">
        <v>6</v>
      </c>
      <c r="G41" s="3" t="s">
        <v>134</v>
      </c>
      <c r="H41" s="3" t="s">
        <v>137</v>
      </c>
      <c r="I41" s="12">
        <v>8192</v>
      </c>
      <c r="J41" s="9" t="s">
        <v>47</v>
      </c>
      <c r="K41" s="15" t="s">
        <v>152</v>
      </c>
      <c r="L41" s="7" t="s">
        <v>196</v>
      </c>
      <c r="M41" s="7" t="s">
        <v>146</v>
      </c>
      <c r="N41" s="3"/>
    </row>
    <row r="42" spans="1:14">
      <c r="A42" s="2">
        <v>44708.245162037034</v>
      </c>
      <c r="B42" s="3" t="s">
        <v>169</v>
      </c>
      <c r="C42" s="3">
        <v>98621073</v>
      </c>
      <c r="D42" s="3" t="str">
        <f>VLOOKUP(C42,Usuarios!$A$2:$E$50,2,FALSE)</f>
        <v>Gilson Alberto Bedoya Perez</v>
      </c>
      <c r="E42" s="5" t="str">
        <f>VLOOKUP(C42,Usuarios!$A$2:$E$50,4,FALSE)</f>
        <v>Funcionario</v>
      </c>
      <c r="F42" s="3" t="s">
        <v>6</v>
      </c>
      <c r="G42" s="3" t="s">
        <v>135</v>
      </c>
      <c r="H42" s="3" t="s">
        <v>137</v>
      </c>
      <c r="I42" s="12">
        <v>8192</v>
      </c>
      <c r="J42" s="9" t="s">
        <v>47</v>
      </c>
      <c r="K42" s="15" t="s">
        <v>152</v>
      </c>
      <c r="L42" s="7" t="s">
        <v>196</v>
      </c>
      <c r="M42" s="7" t="s">
        <v>146</v>
      </c>
      <c r="N42" s="3"/>
    </row>
    <row r="43" spans="1:14">
      <c r="A43" s="2">
        <v>44708.122175925928</v>
      </c>
      <c r="B43" s="3" t="s">
        <v>164</v>
      </c>
      <c r="C43" s="3">
        <v>16726606</v>
      </c>
      <c r="D43" s="3" t="str">
        <f>VLOOKUP(C43,Usuarios!$A$2:$E$50,2,FALSE)</f>
        <v>Jhon Jairo Chica Salgado</v>
      </c>
      <c r="E43" s="5" t="str">
        <f>VLOOKUP(C43,Usuarios!$A$2:$E$50,4,FALSE)</f>
        <v>Directivo</v>
      </c>
      <c r="F43" s="3" t="s">
        <v>6</v>
      </c>
      <c r="G43" s="3" t="s">
        <v>135</v>
      </c>
      <c r="H43" s="3" t="s">
        <v>137</v>
      </c>
      <c r="I43" s="12">
        <v>8192</v>
      </c>
      <c r="J43" s="9" t="s">
        <v>47</v>
      </c>
      <c r="K43" s="15" t="s">
        <v>152</v>
      </c>
      <c r="L43" s="7" t="s">
        <v>196</v>
      </c>
      <c r="M43" s="7" t="s">
        <v>146</v>
      </c>
      <c r="N43" s="3"/>
    </row>
    <row r="44" spans="1:14">
      <c r="A44" s="2">
        <v>44707.750717592593</v>
      </c>
      <c r="B44" s="3" t="s">
        <v>38</v>
      </c>
      <c r="C44" s="3">
        <v>43182030</v>
      </c>
      <c r="D44" s="3" t="str">
        <f>VLOOKUP(C44,Usuarios!$A$2:$E$50,2,FALSE)</f>
        <v>Yeimy Viviana Montoya Suaza</v>
      </c>
      <c r="E44" s="5" t="str">
        <f>VLOOKUP(C44,Usuarios!$A$2:$E$50,4,FALSE)</f>
        <v>Contratista</v>
      </c>
      <c r="F44" s="4" t="s">
        <v>6</v>
      </c>
      <c r="G44" s="3" t="s">
        <v>139</v>
      </c>
      <c r="H44" s="3" t="s">
        <v>137</v>
      </c>
      <c r="I44" s="12">
        <v>8192</v>
      </c>
      <c r="J44" s="9" t="s">
        <v>39</v>
      </c>
      <c r="K44" s="15" t="s">
        <v>152</v>
      </c>
      <c r="L44" s="7" t="s">
        <v>196</v>
      </c>
      <c r="M44" s="7" t="s">
        <v>146</v>
      </c>
      <c r="N44" s="3"/>
    </row>
    <row r="45" spans="1:14">
      <c r="A45" s="2">
        <v>44708.28434027778</v>
      </c>
      <c r="B45" s="3" t="s">
        <v>40</v>
      </c>
      <c r="C45" s="3">
        <v>30348662</v>
      </c>
      <c r="D45" s="3" t="str">
        <f>VLOOKUP(C45,Usuarios!$A$2:$E$50,2,FALSE)</f>
        <v>Yaneth Quintero Salas</v>
      </c>
      <c r="E45" s="5" t="str">
        <f>VLOOKUP(C45,Usuarios!$A$2:$E$50,4,FALSE)</f>
        <v>Contratista</v>
      </c>
      <c r="F45" s="4" t="s">
        <v>6</v>
      </c>
      <c r="G45" s="4" t="s">
        <v>134</v>
      </c>
      <c r="H45" s="4" t="s">
        <v>137</v>
      </c>
      <c r="I45" s="13">
        <v>8192</v>
      </c>
      <c r="J45" s="10" t="s">
        <v>42</v>
      </c>
      <c r="K45" s="15" t="s">
        <v>152</v>
      </c>
      <c r="L45" s="7" t="s">
        <v>142</v>
      </c>
      <c r="M45" s="7" t="s">
        <v>147</v>
      </c>
    </row>
    <row r="46" spans="1:14">
      <c r="A46" s="2">
        <v>44708.356747685182</v>
      </c>
      <c r="B46" s="3" t="s">
        <v>43</v>
      </c>
      <c r="C46" s="3">
        <v>1037751687</v>
      </c>
      <c r="D46" s="3" t="str">
        <f>VLOOKUP(C46,Usuarios!$A$2:$E$50,2,FALSE)</f>
        <v>Maria José Ocampo Bedoya</v>
      </c>
      <c r="E46" s="5" t="str">
        <f>VLOOKUP(C46,Usuarios!$A$2:$E$50,4,FALSE)</f>
        <v>Contratista</v>
      </c>
      <c r="F46" s="3" t="s">
        <v>6</v>
      </c>
      <c r="G46" s="3" t="s">
        <v>134</v>
      </c>
      <c r="H46" s="3" t="s">
        <v>137</v>
      </c>
      <c r="I46" s="12">
        <v>8192</v>
      </c>
      <c r="J46" s="9" t="s">
        <v>42</v>
      </c>
      <c r="K46" s="15" t="s">
        <v>152</v>
      </c>
      <c r="L46" s="7" t="s">
        <v>142</v>
      </c>
      <c r="M46" s="7" t="s">
        <v>147</v>
      </c>
    </row>
    <row r="47" spans="1:14">
      <c r="A47" s="2">
        <v>44707.61141203704</v>
      </c>
      <c r="B47" s="3" t="s">
        <v>44</v>
      </c>
      <c r="C47" s="3">
        <v>70515972</v>
      </c>
      <c r="D47" s="3" t="str">
        <f>VLOOKUP(C47,Usuarios!$A$2:$E$50,2,FALSE)</f>
        <v>Luis Fernando Gaviria Lopez</v>
      </c>
      <c r="E47" s="5" t="str">
        <f>VLOOKUP(C47,Usuarios!$A$2:$E$50,4,FALSE)</f>
        <v>Contratista</v>
      </c>
      <c r="F47" s="3" t="s">
        <v>41</v>
      </c>
      <c r="G47" s="3" t="s">
        <v>134</v>
      </c>
      <c r="H47" s="3" t="s">
        <v>137</v>
      </c>
      <c r="I47" s="12">
        <v>8192</v>
      </c>
      <c r="J47" s="9" t="s">
        <v>42</v>
      </c>
      <c r="K47" s="15" t="s">
        <v>152</v>
      </c>
      <c r="L47" s="7" t="s">
        <v>142</v>
      </c>
      <c r="M47" s="7" t="s">
        <v>147</v>
      </c>
    </row>
    <row r="48" spans="1:14">
      <c r="A48" s="2">
        <v>44025.502893518518</v>
      </c>
      <c r="B48" s="3" t="s">
        <v>45</v>
      </c>
      <c r="C48" s="3"/>
      <c r="D48" s="3" t="e">
        <f>VLOOKUP(C48,Usuarios!$A$2:$E$50,2,FALSE)</f>
        <v>#N/A</v>
      </c>
      <c r="E48" s="5" t="e">
        <f>VLOOKUP(C48,Usuarios!$A$2:$E$50,4,FALSE)</f>
        <v>#N/A</v>
      </c>
      <c r="F48" s="3" t="s">
        <v>1</v>
      </c>
      <c r="G48" s="3"/>
      <c r="H48" s="3"/>
      <c r="I48" s="12">
        <v>2048</v>
      </c>
      <c r="J48" s="9" t="s">
        <v>46</v>
      </c>
      <c r="K48" s="15" t="s">
        <v>152</v>
      </c>
      <c r="L48" s="7" t="s">
        <v>140</v>
      </c>
      <c r="M48" s="7" t="s">
        <v>147</v>
      </c>
    </row>
    <row r="49" spans="1:13">
      <c r="A49" s="2">
        <v>44707.879027777781</v>
      </c>
      <c r="B49" s="3" t="s">
        <v>48</v>
      </c>
      <c r="C49" s="3" t="s">
        <v>49</v>
      </c>
      <c r="D49" s="3" t="e">
        <f>VLOOKUP(C49,Usuarios!$A$2:$E$50,2,FALSE)</f>
        <v>#N/A</v>
      </c>
      <c r="E49" s="5" t="e">
        <f>VLOOKUP(C49,Usuarios!$A$2:$E$50,4,FALSE)</f>
        <v>#N/A</v>
      </c>
      <c r="F49" s="3" t="s">
        <v>50</v>
      </c>
      <c r="G49" s="3"/>
      <c r="H49" s="3" t="s">
        <v>138</v>
      </c>
      <c r="I49" s="12">
        <v>65536</v>
      </c>
      <c r="J49" s="9" t="s">
        <v>51</v>
      </c>
      <c r="K49" s="15" t="s">
        <v>152</v>
      </c>
      <c r="L49" s="7" t="s">
        <v>196</v>
      </c>
      <c r="M49" s="7" t="s">
        <v>146</v>
      </c>
    </row>
    <row r="50" spans="1:13">
      <c r="A50" s="2">
        <v>44708.22761574074</v>
      </c>
      <c r="B50" s="3" t="s">
        <v>52</v>
      </c>
      <c r="C50" s="3" t="s">
        <v>49</v>
      </c>
      <c r="D50" s="3" t="e">
        <f>VLOOKUP(C50,Usuarios!$A$2:$E$50,2,FALSE)</f>
        <v>#N/A</v>
      </c>
      <c r="E50" s="5" t="e">
        <f>VLOOKUP(C50,Usuarios!$A$2:$E$50,4,FALSE)</f>
        <v>#N/A</v>
      </c>
      <c r="F50" s="3" t="s">
        <v>50</v>
      </c>
      <c r="G50" s="3"/>
      <c r="H50" s="3" t="s">
        <v>138</v>
      </c>
      <c r="I50" s="12">
        <v>16384</v>
      </c>
      <c r="J50" s="9" t="s">
        <v>53</v>
      </c>
      <c r="K50" s="15" t="s">
        <v>152</v>
      </c>
      <c r="L50" s="7" t="s">
        <v>197</v>
      </c>
      <c r="M50" s="7" t="s">
        <v>147</v>
      </c>
    </row>
    <row r="52" spans="1:13">
      <c r="C52" s="3"/>
    </row>
  </sheetData>
  <autoFilter ref="A4:M50">
    <sortState ref="A5:M50">
      <sortCondition ref="B4:B50"/>
    </sortState>
  </autoFilter>
  <mergeCells count="2">
    <mergeCell ref="A1:B3"/>
    <mergeCell ref="C1:M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8"/>
  <sheetViews>
    <sheetView workbookViewId="0">
      <selection activeCell="E48" sqref="A1:E48"/>
    </sheetView>
  </sheetViews>
  <sheetFormatPr baseColWidth="10" defaultRowHeight="15"/>
  <cols>
    <col min="1" max="1" width="13.7109375" bestFit="1" customWidth="1"/>
    <col min="2" max="2" width="31" bestFit="1" customWidth="1"/>
    <col min="3" max="3" width="45.5703125" bestFit="1" customWidth="1"/>
    <col min="5" max="5" width="23.28515625" bestFit="1" customWidth="1"/>
  </cols>
  <sheetData>
    <row r="1" spans="1:5">
      <c r="A1" s="1" t="s">
        <v>59</v>
      </c>
      <c r="B1" s="1" t="s">
        <v>60</v>
      </c>
      <c r="C1" s="1" t="s">
        <v>61</v>
      </c>
      <c r="D1" s="1" t="s">
        <v>62</v>
      </c>
      <c r="E1" s="1" t="s">
        <v>63</v>
      </c>
    </row>
    <row r="2" spans="1:5">
      <c r="A2" s="3">
        <v>43828905</v>
      </c>
      <c r="B2" s="3" t="s">
        <v>66</v>
      </c>
      <c r="C2" s="3" t="s">
        <v>67</v>
      </c>
      <c r="D2" s="3" t="s">
        <v>64</v>
      </c>
      <c r="E2" s="3" t="s">
        <v>68</v>
      </c>
    </row>
    <row r="3" spans="1:5">
      <c r="A3" s="3">
        <v>70136334</v>
      </c>
      <c r="B3" s="3" t="s">
        <v>73</v>
      </c>
      <c r="C3" s="3" t="s">
        <v>74</v>
      </c>
      <c r="D3" s="3" t="s">
        <v>64</v>
      </c>
      <c r="E3" s="3" t="s">
        <v>68</v>
      </c>
    </row>
    <row r="4" spans="1:5">
      <c r="A4" s="3">
        <v>1020444298</v>
      </c>
      <c r="B4" s="3" t="s">
        <v>75</v>
      </c>
      <c r="C4" s="3" t="s">
        <v>76</v>
      </c>
      <c r="D4" s="3" t="s">
        <v>64</v>
      </c>
      <c r="E4" s="3" t="s">
        <v>68</v>
      </c>
    </row>
    <row r="5" spans="1:5">
      <c r="A5" s="3">
        <v>43687508</v>
      </c>
      <c r="B5" s="3" t="s">
        <v>173</v>
      </c>
      <c r="C5" s="3" t="s">
        <v>174</v>
      </c>
      <c r="D5" s="3" t="s">
        <v>64</v>
      </c>
      <c r="E5" s="3" t="s">
        <v>65</v>
      </c>
    </row>
    <row r="6" spans="1:5">
      <c r="A6" s="3">
        <v>43833794</v>
      </c>
      <c r="B6" s="3" t="s">
        <v>175</v>
      </c>
      <c r="C6" s="3" t="s">
        <v>176</v>
      </c>
      <c r="D6" s="3" t="s">
        <v>64</v>
      </c>
      <c r="E6" s="3" t="s">
        <v>70</v>
      </c>
    </row>
    <row r="7" spans="1:5">
      <c r="A7" s="3">
        <v>1036669851</v>
      </c>
      <c r="B7" s="3" t="s">
        <v>80</v>
      </c>
      <c r="C7" s="3" t="s">
        <v>81</v>
      </c>
      <c r="D7" s="3" t="s">
        <v>64</v>
      </c>
      <c r="E7" s="3" t="s">
        <v>70</v>
      </c>
    </row>
    <row r="8" spans="1:5">
      <c r="A8" s="3">
        <v>1017209643</v>
      </c>
      <c r="B8" s="3" t="s">
        <v>82</v>
      </c>
      <c r="C8" s="3" t="s">
        <v>83</v>
      </c>
      <c r="D8" s="3" t="s">
        <v>64</v>
      </c>
      <c r="E8" s="3" t="s">
        <v>68</v>
      </c>
    </row>
    <row r="9" spans="1:5">
      <c r="A9" s="3">
        <v>1152440646</v>
      </c>
      <c r="B9" s="3" t="s">
        <v>84</v>
      </c>
      <c r="C9" s="3" t="s">
        <v>85</v>
      </c>
      <c r="D9" s="3" t="s">
        <v>64</v>
      </c>
      <c r="E9" s="3" t="s">
        <v>103</v>
      </c>
    </row>
    <row r="10" spans="1:5">
      <c r="A10" s="3">
        <v>70515972</v>
      </c>
      <c r="B10" s="3" t="s">
        <v>86</v>
      </c>
      <c r="C10" s="3" t="s">
        <v>87</v>
      </c>
      <c r="D10" s="3" t="s">
        <v>64</v>
      </c>
      <c r="E10" s="3" t="s">
        <v>65</v>
      </c>
    </row>
    <row r="11" spans="1:5">
      <c r="A11" s="3">
        <v>42753194</v>
      </c>
      <c r="B11" s="3" t="s">
        <v>88</v>
      </c>
      <c r="C11" s="3" t="s">
        <v>89</v>
      </c>
      <c r="D11" s="3" t="s">
        <v>64</v>
      </c>
      <c r="E11" s="3" t="s">
        <v>65</v>
      </c>
    </row>
    <row r="12" spans="1:5">
      <c r="A12" s="3">
        <v>32181891</v>
      </c>
      <c r="B12" s="3" t="s">
        <v>177</v>
      </c>
      <c r="C12" s="3" t="s">
        <v>178</v>
      </c>
      <c r="D12" s="3" t="s">
        <v>64</v>
      </c>
      <c r="E12" s="3" t="s">
        <v>179</v>
      </c>
    </row>
    <row r="13" spans="1:5">
      <c r="A13" s="3">
        <v>1037751687</v>
      </c>
      <c r="B13" s="3" t="s">
        <v>98</v>
      </c>
      <c r="C13" s="3" t="s">
        <v>99</v>
      </c>
      <c r="D13" s="3" t="s">
        <v>64</v>
      </c>
      <c r="E13" s="3" t="s">
        <v>72</v>
      </c>
    </row>
    <row r="14" spans="1:5">
      <c r="A14" s="3">
        <v>43840504</v>
      </c>
      <c r="B14" s="3" t="s">
        <v>90</v>
      </c>
      <c r="C14" s="3" t="s">
        <v>91</v>
      </c>
      <c r="D14" s="3" t="s">
        <v>64</v>
      </c>
      <c r="E14" s="3" t="s">
        <v>72</v>
      </c>
    </row>
    <row r="15" spans="1:5">
      <c r="A15" s="3">
        <v>98644598</v>
      </c>
      <c r="B15" s="3" t="s">
        <v>92</v>
      </c>
      <c r="C15" s="3" t="s">
        <v>93</v>
      </c>
      <c r="D15" s="3" t="s">
        <v>64</v>
      </c>
      <c r="E15" s="3" t="s">
        <v>65</v>
      </c>
    </row>
    <row r="16" spans="1:5">
      <c r="A16" s="3">
        <v>1032371472</v>
      </c>
      <c r="B16" s="3" t="s">
        <v>94</v>
      </c>
      <c r="C16" s="3" t="s">
        <v>95</v>
      </c>
      <c r="D16" s="3" t="s">
        <v>64</v>
      </c>
      <c r="E16" s="3" t="s">
        <v>65</v>
      </c>
    </row>
    <row r="17" spans="1:5">
      <c r="A17" s="3">
        <v>1040753428</v>
      </c>
      <c r="B17" s="3" t="s">
        <v>180</v>
      </c>
      <c r="C17" s="3" t="s">
        <v>181</v>
      </c>
      <c r="D17" s="3" t="s">
        <v>64</v>
      </c>
      <c r="E17" s="3" t="s">
        <v>68</v>
      </c>
    </row>
    <row r="18" spans="1:5">
      <c r="A18" s="3">
        <v>98528565</v>
      </c>
      <c r="B18" s="3" t="s">
        <v>182</v>
      </c>
      <c r="C18" s="3" t="s">
        <v>183</v>
      </c>
      <c r="D18" s="3" t="s">
        <v>64</v>
      </c>
      <c r="E18" s="3" t="s">
        <v>65</v>
      </c>
    </row>
    <row r="19" spans="1:5">
      <c r="A19" s="3">
        <v>30348662</v>
      </c>
      <c r="B19" s="3" t="s">
        <v>172</v>
      </c>
      <c r="C19" s="3" t="s">
        <v>79</v>
      </c>
      <c r="D19" s="3" t="s">
        <v>64</v>
      </c>
      <c r="E19" s="3" t="s">
        <v>65</v>
      </c>
    </row>
    <row r="20" spans="1:5">
      <c r="A20" s="3">
        <v>43182030</v>
      </c>
      <c r="B20" s="3" t="s">
        <v>184</v>
      </c>
      <c r="C20" s="3" t="s">
        <v>71</v>
      </c>
      <c r="D20" s="3" t="s">
        <v>64</v>
      </c>
      <c r="E20" s="3" t="s">
        <v>72</v>
      </c>
    </row>
    <row r="21" spans="1:5">
      <c r="A21" s="3">
        <v>88273324</v>
      </c>
      <c r="B21" s="3" t="s">
        <v>185</v>
      </c>
      <c r="C21" s="3" t="s">
        <v>77</v>
      </c>
      <c r="D21" s="3" t="s">
        <v>64</v>
      </c>
      <c r="E21" s="3" t="s">
        <v>65</v>
      </c>
    </row>
    <row r="22" spans="1:5">
      <c r="A22" s="3">
        <v>43169968</v>
      </c>
      <c r="B22" s="3" t="s">
        <v>96</v>
      </c>
      <c r="C22" s="3" t="s">
        <v>97</v>
      </c>
      <c r="D22" s="3" t="s">
        <v>64</v>
      </c>
      <c r="E22" s="3" t="s">
        <v>70</v>
      </c>
    </row>
    <row r="23" spans="1:5">
      <c r="A23" s="3">
        <v>42766969</v>
      </c>
      <c r="B23" s="3" t="s">
        <v>100</v>
      </c>
      <c r="C23" s="3" t="s">
        <v>109</v>
      </c>
      <c r="D23" s="3" t="s">
        <v>101</v>
      </c>
      <c r="E23" s="3" t="s">
        <v>179</v>
      </c>
    </row>
    <row r="24" spans="1:5">
      <c r="A24" s="3">
        <v>1037574532</v>
      </c>
      <c r="B24" s="3" t="s">
        <v>69</v>
      </c>
      <c r="C24" s="3" t="s">
        <v>186</v>
      </c>
      <c r="D24" s="3" t="s">
        <v>101</v>
      </c>
      <c r="E24" s="3" t="s">
        <v>68</v>
      </c>
    </row>
    <row r="25" spans="1:5">
      <c r="A25" s="3">
        <v>43079638</v>
      </c>
      <c r="B25" s="3" t="s">
        <v>105</v>
      </c>
      <c r="C25" s="3" t="s">
        <v>106</v>
      </c>
      <c r="D25" s="3" t="s">
        <v>104</v>
      </c>
      <c r="E25" s="3" t="s">
        <v>65</v>
      </c>
    </row>
    <row r="26" spans="1:5">
      <c r="A26" s="3">
        <v>98621073</v>
      </c>
      <c r="B26" s="3" t="s">
        <v>110</v>
      </c>
      <c r="C26" s="3" t="s">
        <v>111</v>
      </c>
      <c r="D26" s="3" t="s">
        <v>104</v>
      </c>
      <c r="E26" s="3" t="s">
        <v>65</v>
      </c>
    </row>
    <row r="27" spans="1:5">
      <c r="A27" s="3">
        <v>1036631569</v>
      </c>
      <c r="B27" s="3" t="s">
        <v>78</v>
      </c>
      <c r="C27" s="3" t="s">
        <v>187</v>
      </c>
      <c r="D27" s="3" t="s">
        <v>104</v>
      </c>
      <c r="E27" s="3" t="s">
        <v>65</v>
      </c>
    </row>
    <row r="28" spans="1:5">
      <c r="A28" s="3">
        <v>71272861</v>
      </c>
      <c r="B28" s="3" t="s">
        <v>188</v>
      </c>
      <c r="C28" s="3" t="s">
        <v>189</v>
      </c>
      <c r="D28" s="3" t="s">
        <v>104</v>
      </c>
      <c r="E28" s="3" t="s">
        <v>179</v>
      </c>
    </row>
    <row r="29" spans="1:5">
      <c r="A29" s="3">
        <v>16726606</v>
      </c>
      <c r="B29" s="3" t="s">
        <v>112</v>
      </c>
      <c r="C29" s="3" t="s">
        <v>113</v>
      </c>
      <c r="D29" s="3" t="s">
        <v>101</v>
      </c>
      <c r="E29" s="3" t="s">
        <v>72</v>
      </c>
    </row>
    <row r="30" spans="1:5">
      <c r="A30" s="3">
        <v>71374561</v>
      </c>
      <c r="B30" s="3" t="s">
        <v>190</v>
      </c>
      <c r="C30" s="3" t="s">
        <v>102</v>
      </c>
      <c r="D30" s="3" t="s">
        <v>101</v>
      </c>
      <c r="E30" s="3" t="s">
        <v>103</v>
      </c>
    </row>
    <row r="31" spans="1:5">
      <c r="A31" s="3">
        <v>70382173</v>
      </c>
      <c r="B31" s="3" t="s">
        <v>114</v>
      </c>
      <c r="C31" s="3" t="s">
        <v>115</v>
      </c>
      <c r="D31" s="3" t="s">
        <v>104</v>
      </c>
      <c r="E31" s="3" t="s">
        <v>65</v>
      </c>
    </row>
    <row r="32" spans="1:5">
      <c r="A32" s="3">
        <v>98496590</v>
      </c>
      <c r="B32" s="3" t="s">
        <v>191</v>
      </c>
      <c r="C32" s="3" t="s">
        <v>107</v>
      </c>
      <c r="D32" s="3" t="s">
        <v>101</v>
      </c>
      <c r="E32" s="3" t="s">
        <v>108</v>
      </c>
    </row>
    <row r="33" spans="1:5">
      <c r="A33" s="3">
        <v>1037628517</v>
      </c>
      <c r="B33" s="3" t="s">
        <v>116</v>
      </c>
      <c r="C33" s="3" t="s">
        <v>117</v>
      </c>
      <c r="D33" s="3" t="s">
        <v>104</v>
      </c>
      <c r="E33" s="3" t="s">
        <v>65</v>
      </c>
    </row>
    <row r="34" spans="1:5">
      <c r="A34" s="3">
        <v>1037578184</v>
      </c>
      <c r="B34" s="3" t="s">
        <v>118</v>
      </c>
      <c r="C34" s="3" t="s">
        <v>119</v>
      </c>
      <c r="D34" s="3" t="s">
        <v>101</v>
      </c>
      <c r="E34" s="3" t="s">
        <v>65</v>
      </c>
    </row>
    <row r="35" spans="1:5">
      <c r="A35" s="3">
        <v>1036631306</v>
      </c>
      <c r="B35" s="3" t="s">
        <v>120</v>
      </c>
      <c r="C35" s="3" t="s">
        <v>121</v>
      </c>
      <c r="D35" s="3" t="s">
        <v>101</v>
      </c>
      <c r="E35" s="3" t="s">
        <v>70</v>
      </c>
    </row>
    <row r="36" spans="1:5">
      <c r="A36" s="3">
        <v>70502758</v>
      </c>
      <c r="B36" s="3" t="s">
        <v>122</v>
      </c>
      <c r="C36" s="3" t="s">
        <v>123</v>
      </c>
      <c r="D36" s="3" t="s">
        <v>104</v>
      </c>
      <c r="E36" s="3" t="s">
        <v>65</v>
      </c>
    </row>
    <row r="37" spans="1:5">
      <c r="A37" s="3">
        <v>42763078</v>
      </c>
      <c r="B37" s="3" t="s">
        <v>124</v>
      </c>
      <c r="C37" s="3" t="s">
        <v>125</v>
      </c>
      <c r="D37" s="3" t="s">
        <v>104</v>
      </c>
      <c r="E37" s="3" t="s">
        <v>65</v>
      </c>
    </row>
    <row r="38" spans="1:5">
      <c r="A38" s="3">
        <v>43722264</v>
      </c>
      <c r="B38" s="3" t="s">
        <v>126</v>
      </c>
      <c r="C38" s="3" t="s">
        <v>127</v>
      </c>
      <c r="D38" s="3" t="s">
        <v>104</v>
      </c>
      <c r="E38" s="3" t="s">
        <v>103</v>
      </c>
    </row>
    <row r="39" spans="1:5">
      <c r="A39" s="3">
        <v>70501475</v>
      </c>
      <c r="B39" s="3" t="s">
        <v>192</v>
      </c>
      <c r="C39" s="3" t="s">
        <v>128</v>
      </c>
      <c r="D39" s="3" t="s">
        <v>104</v>
      </c>
      <c r="E39" s="3" t="s">
        <v>68</v>
      </c>
    </row>
    <row r="40" spans="1:5">
      <c r="A40" s="3">
        <v>42751740</v>
      </c>
      <c r="B40" s="3" t="s">
        <v>129</v>
      </c>
      <c r="C40" s="3" t="s">
        <v>130</v>
      </c>
      <c r="D40" s="3" t="s">
        <v>104</v>
      </c>
      <c r="E40" s="3" t="s">
        <v>103</v>
      </c>
    </row>
    <row r="41" spans="1:5">
      <c r="A41" s="3">
        <v>1001418527</v>
      </c>
      <c r="B41" s="3" t="s">
        <v>170</v>
      </c>
      <c r="C41" s="3" t="s">
        <v>171</v>
      </c>
      <c r="D41" s="3" t="s">
        <v>104</v>
      </c>
      <c r="E41" s="3" t="s">
        <v>65</v>
      </c>
    </row>
    <row r="42" spans="1:5">
      <c r="A42" s="3">
        <v>1000307155</v>
      </c>
      <c r="B42" s="3" t="s">
        <v>193</v>
      </c>
      <c r="C42" s="3" t="s">
        <v>194</v>
      </c>
      <c r="D42" s="3" t="s">
        <v>195</v>
      </c>
      <c r="E42" s="3" t="s">
        <v>179</v>
      </c>
    </row>
    <row r="43" spans="1:5">
      <c r="A43" s="3"/>
      <c r="B43" s="3"/>
      <c r="C43" s="3"/>
      <c r="D43" s="4"/>
      <c r="E43" s="4"/>
    </row>
    <row r="44" spans="1:5">
      <c r="A44" s="3"/>
      <c r="B44" s="4"/>
      <c r="C44" s="3"/>
      <c r="D44" s="4"/>
      <c r="E44" s="4"/>
    </row>
    <row r="45" spans="1:5">
      <c r="A45" s="3"/>
      <c r="B45" s="3"/>
      <c r="C45" s="3"/>
      <c r="D45" s="3"/>
      <c r="E45" s="3"/>
    </row>
    <row r="46" spans="1:5">
      <c r="A46" s="3"/>
      <c r="B46" s="3"/>
      <c r="C46" s="3"/>
      <c r="D46" s="3"/>
      <c r="E46" s="3"/>
    </row>
    <row r="47" spans="1:5">
      <c r="A47" s="3"/>
      <c r="B47" s="3"/>
      <c r="C47" s="3"/>
      <c r="D47" s="3"/>
      <c r="E47" s="3"/>
    </row>
    <row r="48" spans="1:5">
      <c r="A48" s="3"/>
      <c r="B48" s="3"/>
      <c r="C48" s="3"/>
      <c r="D48" s="3"/>
      <c r="E48" s="3"/>
    </row>
  </sheetData>
  <autoFilter ref="A1:E41">
    <sortState ref="A2:E41">
      <sortCondition ref="D1:D41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Equipos</vt:lpstr>
      <vt:lpstr>Usuarios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carlosmolina</dc:creator>
  <cp:lastModifiedBy>42763078</cp:lastModifiedBy>
  <dcterms:created xsi:type="dcterms:W3CDTF">2021-02-04T23:20:05Z</dcterms:created>
  <dcterms:modified xsi:type="dcterms:W3CDTF">2022-06-30T20:12:12Z</dcterms:modified>
</cp:coreProperties>
</file>