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png" ContentType="image/png"/>
  <Default Extension="bin" ContentType="application/vnd.openxmlformats-officedocument.spreadsheetml.printerSettings"/>
  <Override PartName="/xl/drawings/drawing9.xml" ContentType="application/vnd.openxmlformats-officedocument.drawing+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emf" ContentType="image/x-emf"/>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drawings/drawing1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autoCompressPictures="0"/>
  <bookViews>
    <workbookView xWindow="0" yWindow="0" windowWidth="20490" windowHeight="6525" activeTab="2"/>
  </bookViews>
  <sheets>
    <sheet name="Anexo (Probabilidad e Impacto)" sheetId="7" r:id="rId1"/>
    <sheet name="Contexto Estratégico" sheetId="9" r:id="rId2"/>
    <sheet name="Mapa de Riesgos." sheetId="6" r:id="rId3"/>
    <sheet name="Listas" sheetId="10" state="hidden" r:id="rId4"/>
    <sheet name="Eval_Cont_PI" sheetId="8" r:id="rId5"/>
    <sheet name="Eval_Cont_AC" sheetId="11" r:id="rId6"/>
    <sheet name="Eval_Cont_DH" sheetId="12" r:id="rId7"/>
    <sheet name="Eval_Cont_Penal" sheetId="13" r:id="rId8"/>
    <sheet name="Eval_Cont_VA" sheetId="14" r:id="rId9"/>
    <sheet name="Eval_Cont_GC" sheetId="16" r:id="rId10"/>
    <sheet name="Eval_Cont_GD" sheetId="17" r:id="rId11"/>
    <sheet name="Eval_Cont_BS" sheetId="18" r:id="rId12"/>
    <sheet name="Eval_Cont_TH" sheetId="19" r:id="rId13"/>
    <sheet name="Eval_Cont_EM" sheetId="20" r:id="rId14"/>
    <sheet name="TRANSVERSALES" sheetId="21" r:id="rId15"/>
    <sheet name="Eval_Cont_TI" sheetId="22" r:id="rId16"/>
    <sheet name="Eval_Cont_Col_Am" sheetId="23" r:id="rId17"/>
  </sheets>
  <externalReferences>
    <externalReference r:id="rId18"/>
    <externalReference r:id="rId19"/>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tipo">Listas!$J$2:$J$151</definedName>
    <definedName name="valoracion">Listas!$K$2:$K$152</definedName>
  </definedNames>
  <calcPr calcId="124519"/>
  <extLst>
    <ext xmlns:mx="http://schemas.microsoft.com/office/mac/excel/2008/main" uri="{7523E5D3-25F3-A5E0-1632-64F254C22452}">
      <mx:ArchID Flags="2"/>
    </ext>
  </extLst>
</workbook>
</file>

<file path=xl/calcChain.xml><?xml version="1.0" encoding="utf-8"?>
<calcChain xmlns="http://schemas.openxmlformats.org/spreadsheetml/2006/main">
  <c r="I8" i="22"/>
  <c r="Q27" i="14" l="1"/>
  <c r="Q8"/>
  <c r="I46"/>
  <c r="I27"/>
  <c r="I8"/>
  <c r="A46"/>
  <c r="A27"/>
  <c r="A8"/>
  <c r="A55" i="12" l="1"/>
  <c r="A41"/>
  <c r="A27"/>
  <c r="A8"/>
  <c r="A46" i="11"/>
  <c r="A27"/>
  <c r="A8"/>
  <c r="I40" i="8" l="1"/>
  <c r="M48"/>
  <c r="I25"/>
  <c r="M33"/>
  <c r="I10"/>
  <c r="M18"/>
  <c r="A40"/>
  <c r="E48"/>
  <c r="E33"/>
  <c r="E18"/>
  <c r="A25"/>
  <c r="A10"/>
  <c r="J123" i="6" l="1" a="1"/>
  <c r="J123" s="1"/>
  <c r="N123" s="1" a="1"/>
  <c r="N123" s="1"/>
  <c r="J122" a="1"/>
  <c r="J122" s="1"/>
  <c r="N122" s="1" a="1"/>
  <c r="N122" s="1"/>
  <c r="J121" a="1"/>
  <c r="J121" s="1"/>
  <c r="N121" s="1" a="1"/>
  <c r="N121" s="1"/>
  <c r="J120" a="1"/>
  <c r="J120" s="1"/>
  <c r="N120" s="1" a="1"/>
  <c r="N120" s="1"/>
  <c r="J119" a="1"/>
  <c r="J119" s="1"/>
  <c r="N119" s="1" a="1"/>
  <c r="N119" s="1"/>
  <c r="J118" a="1"/>
  <c r="J118" s="1"/>
  <c r="N118" s="1" a="1"/>
  <c r="N118" s="1"/>
  <c r="J117" a="1"/>
  <c r="J117" s="1"/>
  <c r="N117" s="1" a="1"/>
  <c r="N117" s="1"/>
  <c r="J116" a="1"/>
  <c r="J116" s="1"/>
  <c r="N116" s="1" a="1"/>
  <c r="N116" s="1"/>
  <c r="J114" l="1" a="1"/>
  <c r="J114" s="1"/>
  <c r="N114" s="1" a="1"/>
  <c r="N114" s="1"/>
  <c r="J113" a="1"/>
  <c r="J113" s="1"/>
  <c r="N113" s="1" a="1"/>
  <c r="N113" s="1"/>
  <c r="J112" a="1"/>
  <c r="J112" s="1"/>
  <c r="N112" s="1" a="1"/>
  <c r="N112" s="1"/>
  <c r="J111" a="1"/>
  <c r="J111" s="1"/>
  <c r="N111" s="1" a="1"/>
  <c r="N111" s="1"/>
  <c r="J110" a="1"/>
  <c r="J110" s="1"/>
  <c r="N110" s="1" a="1"/>
  <c r="N110" s="1"/>
  <c r="J109" a="1"/>
  <c r="J109" s="1"/>
  <c r="N109" s="1" a="1"/>
  <c r="N109" s="1"/>
  <c r="J108" a="1"/>
  <c r="J108" s="1"/>
  <c r="N108" s="1" a="1"/>
  <c r="N108" s="1"/>
  <c r="J107" a="1"/>
  <c r="J107" s="1"/>
  <c r="N107" s="1" a="1"/>
  <c r="N107" s="1"/>
  <c r="J105" a="1"/>
  <c r="J105" s="1"/>
  <c r="N105" s="1" a="1"/>
  <c r="N105" s="1"/>
  <c r="J100" a="1"/>
  <c r="J100" s="1"/>
  <c r="N100" s="1" a="1"/>
  <c r="N100" s="1"/>
  <c r="J101" a="1"/>
  <c r="J101" s="1"/>
  <c r="N101" s="1" a="1"/>
  <c r="N101" s="1"/>
  <c r="J102" a="1"/>
  <c r="J102" s="1"/>
  <c r="N102" s="1" a="1"/>
  <c r="N102" s="1"/>
  <c r="J103" a="1"/>
  <c r="J103" s="1"/>
  <c r="N103" s="1" a="1"/>
  <c r="N103" s="1"/>
  <c r="J104" a="1"/>
  <c r="J104" s="1"/>
  <c r="N104" s="1" a="1"/>
  <c r="N104" s="1"/>
  <c r="J99" a="1"/>
  <c r="J99" s="1"/>
  <c r="N99" s="1" a="1"/>
  <c r="N99" s="1"/>
  <c r="A105"/>
  <c r="J91" l="1" a="1"/>
  <c r="J91" s="1"/>
  <c r="N91" s="1" a="1"/>
  <c r="N91" s="1"/>
  <c r="J92" a="1"/>
  <c r="J92" s="1"/>
  <c r="N92" s="1" a="1"/>
  <c r="N92" s="1"/>
  <c r="J93" a="1"/>
  <c r="J93" s="1"/>
  <c r="N93" s="1" a="1"/>
  <c r="N93" s="1"/>
  <c r="J94" a="1"/>
  <c r="J94" s="1"/>
  <c r="N94" s="1" a="1"/>
  <c r="N94" s="1"/>
  <c r="J83" a="1"/>
  <c r="J83" s="1"/>
  <c r="N83" s="1" a="1"/>
  <c r="N83" s="1"/>
  <c r="J84" a="1"/>
  <c r="J84" s="1"/>
  <c r="N84" s="1" a="1"/>
  <c r="N84" s="1"/>
  <c r="J81" a="1"/>
  <c r="J81" s="1"/>
  <c r="N81" s="1" a="1"/>
  <c r="N81" s="1"/>
  <c r="J82" a="1"/>
  <c r="J82" s="1"/>
  <c r="N82" s="1" a="1"/>
  <c r="N82" s="1"/>
  <c r="J85" a="1"/>
  <c r="J85" s="1"/>
  <c r="N85" s="1" a="1"/>
  <c r="N85" s="1"/>
  <c r="J86" a="1"/>
  <c r="J86" s="1"/>
  <c r="N86" s="1" a="1"/>
  <c r="N86" s="1"/>
  <c r="J73" a="1"/>
  <c r="J73" s="1"/>
  <c r="N73" s="1" a="1"/>
  <c r="N73" s="1"/>
  <c r="J74" a="1"/>
  <c r="J74" s="1"/>
  <c r="N74" s="1" a="1"/>
  <c r="N74" s="1"/>
  <c r="J75" a="1"/>
  <c r="J75" s="1"/>
  <c r="N75" s="1" a="1"/>
  <c r="N75" s="1"/>
  <c r="J76" a="1"/>
  <c r="J76" s="1"/>
  <c r="N76" s="1" a="1"/>
  <c r="N76" s="1"/>
  <c r="J64" l="1" a="1"/>
  <c r="J64" s="1"/>
  <c r="N64" s="1" a="1"/>
  <c r="N64" s="1"/>
  <c r="J65" a="1"/>
  <c r="J65" s="1"/>
  <c r="N65" s="1" a="1"/>
  <c r="N65" s="1"/>
  <c r="J66" a="1"/>
  <c r="J66" s="1"/>
  <c r="N66" s="1" a="1"/>
  <c r="N66" s="1"/>
  <c r="J67" a="1"/>
  <c r="J67" s="1"/>
  <c r="N67" s="1" a="1"/>
  <c r="N67" s="1"/>
  <c r="J68" a="1"/>
  <c r="J68" s="1"/>
  <c r="N68" s="1" a="1"/>
  <c r="N68" s="1"/>
  <c r="J56" a="1"/>
  <c r="J56" s="1"/>
  <c r="N56" s="1" a="1"/>
  <c r="N56" s="1"/>
  <c r="J57" a="1"/>
  <c r="J57" s="1"/>
  <c r="N57" s="1" a="1"/>
  <c r="N57" s="1"/>
  <c r="J58" a="1"/>
  <c r="J58" s="1"/>
  <c r="N58" s="1" a="1"/>
  <c r="N58" s="1"/>
  <c r="J59" a="1"/>
  <c r="J59" s="1"/>
  <c r="N59" s="1" a="1"/>
  <c r="N59" s="1"/>
  <c r="J47" l="1" a="1"/>
  <c r="J47" s="1"/>
  <c r="N47" s="1" a="1"/>
  <c r="N47" s="1"/>
  <c r="J48" a="1"/>
  <c r="J48" s="1"/>
  <c r="N48" s="1" a="1"/>
  <c r="N48" s="1"/>
  <c r="J49" a="1"/>
  <c r="J49" s="1"/>
  <c r="N49" s="1" a="1"/>
  <c r="N49" s="1"/>
  <c r="J50" a="1"/>
  <c r="J50" s="1"/>
  <c r="N50" s="1" a="1"/>
  <c r="N50" s="1"/>
  <c r="J51" a="1"/>
  <c r="J51" s="1"/>
  <c r="N51" s="1" a="1"/>
  <c r="N51" s="1"/>
  <c r="J41" a="1"/>
  <c r="J41" s="1"/>
  <c r="N41" s="1" a="1"/>
  <c r="N41" s="1"/>
  <c r="J42" a="1"/>
  <c r="J42" s="1"/>
  <c r="N42" s="1" a="1"/>
  <c r="N42" s="1"/>
  <c r="J40" a="1"/>
  <c r="J40" s="1"/>
  <c r="N40" s="1" a="1"/>
  <c r="N40" s="1"/>
  <c r="J29" a="1"/>
  <c r="J29" s="1"/>
  <c r="N29" s="1" a="1"/>
  <c r="N29" s="1"/>
  <c r="J30" a="1"/>
  <c r="J30" s="1"/>
  <c r="N30" s="1" a="1"/>
  <c r="N30" s="1"/>
  <c r="J31" a="1"/>
  <c r="J31" s="1"/>
  <c r="N31" s="1" a="1"/>
  <c r="N31" s="1"/>
  <c r="J32" a="1"/>
  <c r="J32" s="1"/>
  <c r="N32" s="1" a="1"/>
  <c r="N32" s="1"/>
  <c r="J33" a="1"/>
  <c r="J33" s="1"/>
  <c r="N33" s="1" a="1"/>
  <c r="N33" s="1"/>
  <c r="J34" a="1"/>
  <c r="J34" s="1"/>
  <c r="N34" s="1" a="1"/>
  <c r="N34" s="1"/>
  <c r="J35" a="1"/>
  <c r="J35" s="1"/>
  <c r="N35" s="1" a="1"/>
  <c r="N35" s="1"/>
  <c r="J25" a="1"/>
  <c r="J25" s="1"/>
  <c r="N25" s="1" a="1"/>
  <c r="N25" s="1"/>
  <c r="J23" a="1"/>
  <c r="J23" s="1"/>
  <c r="N23" s="1" a="1"/>
  <c r="N23" s="1"/>
  <c r="J22" a="1"/>
  <c r="J22" s="1"/>
  <c r="N22" s="1" a="1"/>
  <c r="N22" s="1"/>
  <c r="J21" a="1"/>
  <c r="J21" s="1"/>
  <c r="N21" s="1" a="1"/>
  <c r="N21" s="1"/>
  <c r="J17" a="1"/>
  <c r="J17" s="1"/>
  <c r="N17" s="1" a="1"/>
  <c r="N17" s="1"/>
  <c r="J16" a="1"/>
  <c r="J16" s="1"/>
  <c r="N16" s="1" a="1"/>
  <c r="N16" s="1"/>
  <c r="J15" a="1"/>
  <c r="J15" s="1"/>
  <c r="N15" s="1" a="1"/>
  <c r="N15" s="1"/>
  <c r="J14" a="1"/>
  <c r="J14" s="1"/>
  <c r="N14" s="1" a="1"/>
  <c r="N14" s="1"/>
  <c r="J13" a="1"/>
  <c r="J13" s="1"/>
  <c r="N13" s="1" a="1"/>
  <c r="N13" s="1"/>
  <c r="J12" a="1"/>
  <c r="J12" s="1"/>
  <c r="N12" s="1" a="1"/>
  <c r="N12" s="1"/>
  <c r="J20" a="1"/>
  <c r="J20" s="1"/>
  <c r="N20" s="1" a="1"/>
  <c r="N20" s="1"/>
  <c r="J24" a="1"/>
  <c r="J24" s="1"/>
  <c r="N24" s="1" a="1"/>
  <c r="N24" s="1"/>
  <c r="J28" a="1"/>
  <c r="J28" s="1"/>
  <c r="N28" s="1" a="1"/>
  <c r="N28" s="1"/>
  <c r="J36" a="1"/>
  <c r="J36" s="1"/>
  <c r="N36" s="1" a="1"/>
  <c r="N36" s="1"/>
  <c r="J39" a="1"/>
  <c r="J39" s="1"/>
  <c r="N39" s="1" a="1"/>
  <c r="N39" s="1"/>
  <c r="J43" a="1"/>
  <c r="J43" s="1"/>
  <c r="N43" s="1" a="1"/>
  <c r="N43" s="1"/>
  <c r="J46" a="1"/>
  <c r="J46" s="1"/>
  <c r="N46" s="1" a="1"/>
  <c r="N46" s="1"/>
  <c r="J52" a="1"/>
  <c r="J52" s="1"/>
  <c r="N52" s="1" a="1"/>
  <c r="N52" s="1"/>
  <c r="J55" a="1"/>
  <c r="J55" s="1"/>
  <c r="N55" s="1" a="1"/>
  <c r="N55" s="1"/>
  <c r="J60" a="1"/>
  <c r="J60" s="1"/>
  <c r="N60" s="1" a="1"/>
  <c r="N60" s="1"/>
  <c r="J63" a="1"/>
  <c r="J63" s="1"/>
  <c r="N63" s="1" a="1"/>
  <c r="N63" s="1"/>
  <c r="J72" a="1"/>
  <c r="J72" s="1"/>
  <c r="N72" s="1" a="1"/>
  <c r="N72" s="1"/>
  <c r="J77" a="1"/>
  <c r="J77" s="1"/>
  <c r="N77" s="1" a="1"/>
  <c r="N77" s="1"/>
  <c r="J78" a="1"/>
  <c r="J78" s="1"/>
  <c r="N78" s="1" a="1"/>
  <c r="N78" s="1"/>
  <c r="J80" a="1"/>
  <c r="J80" s="1"/>
  <c r="N80" s="1" a="1"/>
  <c r="N80" s="1"/>
  <c r="J90" a="1"/>
  <c r="J90" s="1"/>
  <c r="N90" s="1" a="1"/>
  <c r="N90" s="1"/>
  <c r="J95" a="1"/>
  <c r="J95" s="1"/>
  <c r="N95" s="1" a="1"/>
  <c r="N95" s="1"/>
  <c r="I127" l="1"/>
  <c r="I129"/>
  <c r="I128"/>
  <c r="I130"/>
  <c r="I131" l="1"/>
  <c r="J127" s="1"/>
  <c r="J128" l="1"/>
  <c r="J129"/>
  <c r="J130"/>
</calcChain>
</file>

<file path=xl/sharedStrings.xml><?xml version="1.0" encoding="utf-8"?>
<sst xmlns="http://schemas.openxmlformats.org/spreadsheetml/2006/main" count="4593" uniqueCount="1021">
  <si>
    <t>No.</t>
  </si>
  <si>
    <t>Seguimiento</t>
  </si>
  <si>
    <t>Evitar el riesgo</t>
  </si>
  <si>
    <t>Reducir el riesgo</t>
  </si>
  <si>
    <t>Compartir o transferir</t>
  </si>
  <si>
    <t>Nota:</t>
  </si>
  <si>
    <t>BIBLIOGRAFÍA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</si>
  <si>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</si>
  <si>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</si>
  <si>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</si>
  <si>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</si>
  <si>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</si>
  <si>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</si>
  <si>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</si>
  <si>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</si>
  <si>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</si>
  <si>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</si>
  <si>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</si>
  <si>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</si>
  <si>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</si>
  <si>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</si>
  <si>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</si>
  <si>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</si>
  <si>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</si>
  <si>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</si>
  <si>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</si>
  <si>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</si>
  <si>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</si>
  <si>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</si>
  <si>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</si>
  <si>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</si>
  <si>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</si>
  <si>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</si>
  <si>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</si>
  <si>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</si>
  <si>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</si>
  <si>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</si>
  <si>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</si>
  <si>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</si>
  <si>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</si>
  <si>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</si>
  <si>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</si>
  <si>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OTROS</t>
  </si>
  <si>
    <t>INTERNO</t>
  </si>
  <si>
    <t>CAPACIDAD FINANCIERA O PRESUPESTAL</t>
  </si>
  <si>
    <t>AMBIENTE DE TRABAJO</t>
  </si>
  <si>
    <t>TECNOLOGÍA</t>
  </si>
  <si>
    <t>COMUNICACIÓN INTERNA</t>
  </si>
  <si>
    <t xml:space="preserve">CONTEXTO ESTRATÉGICO </t>
  </si>
  <si>
    <t>Versión: 02</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</si>
  <si>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</si>
  <si>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</si>
  <si>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</si>
  <si>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</si>
  <si>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</si>
  <si>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</si>
  <si>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</si>
  <si>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</si>
  <si>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</si>
  <si>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</si>
  <si>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</si>
  <si>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</si>
  <si>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</si>
  <si>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</si>
  <si>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</si>
  <si>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</si>
  <si>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</si>
  <si>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</si>
  <si>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</si>
  <si>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</si>
  <si>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</si>
  <si>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</si>
  <si>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</si>
  <si>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</si>
  <si>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</si>
  <si>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</si>
  <si>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</si>
  <si>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</si>
  <si>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</si>
  <si>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</si>
  <si>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</si>
  <si>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</si>
  <si>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</si>
  <si>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</si>
  <si>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</si>
  <si>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</si>
  <si>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</si>
  <si>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</si>
  <si>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</si>
  <si>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</si>
  <si>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</si>
  <si>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</si>
  <si>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</si>
  <si>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</si>
  <si>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</si>
  <si>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</si>
  <si>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</si>
  <si>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</si>
  <si>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</si>
  <si>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</si>
  <si>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</si>
  <si>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</si>
  <si>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</si>
  <si>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</si>
  <si>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</si>
  <si>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</si>
  <si>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</si>
  <si>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</si>
  <si>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</si>
  <si>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</si>
  <si>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</si>
  <si>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</si>
  <si>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</si>
  <si>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</si>
  <si>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</si>
  <si>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</si>
  <si>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</si>
  <si>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</si>
  <si>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</si>
  <si>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</si>
  <si>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</si>
  <si>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INSTITUTO COLOMBIANO DE NORMAS TÉCNICAS Y CERTIFICACIÓN -ICONTEC. Norma Técnica Colombiana NTC-IEC/ISO31010. Bogotá. 2013</t>
  </si>
  <si>
    <t>PRESIDENCIA DE LA REPÚBLICA/DEPARTAMENTO NACIONAL DE PLANEACIÓN/DEPARTAMENTO ADMINISTRATIVO DE LA FUNCIÓN PÚBLICA. Estrategias para la construcción del plan anticorrupción y de atención al ciudadano. Bogotá. 2012.</t>
  </si>
  <si>
    <t>DEPARTAMENTO ADMINISTRATIVO DE LA FUNCIÓN PÚBLICA. Guia para la Administración del Riesgo V3 Bogotá, D.C., Octubre de 2014 .</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</si>
  <si>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</si>
  <si>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</si>
  <si>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</si>
  <si>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</si>
  <si>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</si>
  <si>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</si>
  <si>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</si>
  <si>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</si>
  <si>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</si>
  <si>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</si>
  <si>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</si>
  <si>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</si>
  <si>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</si>
  <si>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</si>
  <si>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</si>
  <si>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</si>
  <si>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</si>
  <si>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</si>
  <si>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</si>
  <si>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</si>
  <si>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</si>
  <si>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</si>
  <si>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</si>
  <si>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</si>
  <si>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</si>
  <si>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</si>
  <si>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</si>
  <si>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</si>
  <si>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</si>
  <si>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</si>
  <si>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</si>
  <si>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</si>
  <si>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</si>
  <si>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</si>
  <si>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</si>
  <si>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</si>
  <si>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</si>
  <si>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</si>
  <si>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</si>
  <si>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</si>
  <si>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</si>
  <si>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</si>
  <si>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</si>
  <si>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</si>
  <si>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</si>
  <si>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</si>
  <si>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</si>
  <si>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</si>
  <si>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</si>
  <si>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</si>
  <si>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</si>
  <si>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</si>
  <si>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</si>
  <si>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</si>
  <si>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</si>
  <si>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</si>
  <si>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</si>
  <si>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</si>
  <si>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</si>
  <si>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</si>
  <si>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</si>
  <si>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</si>
  <si>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</si>
  <si>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</si>
  <si>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</si>
  <si>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</si>
  <si>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</si>
  <si>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</si>
  <si>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</si>
  <si>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</si>
  <si>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</si>
  <si>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</si>
  <si>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</si>
  <si>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</si>
  <si>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</si>
  <si>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</si>
  <si>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2. ATENCION AL CIUDADANO</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</si>
  <si>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</si>
  <si>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</si>
  <si>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</si>
  <si>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</si>
  <si>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</si>
  <si>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</si>
  <si>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</si>
  <si>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</si>
  <si>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</si>
  <si>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</si>
  <si>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</si>
  <si>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</si>
  <si>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</si>
  <si>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FPI-02</t>
  </si>
  <si>
    <t>Código: FPI-04</t>
  </si>
  <si>
    <t>Código: FPI-05</t>
  </si>
  <si>
    <t>Versión: 01</t>
  </si>
  <si>
    <t>Fecha: 07/07/2015</t>
  </si>
  <si>
    <t>4. INTERVENCION PROCESOS PENALES Y DE FAMILIA</t>
  </si>
  <si>
    <t>Indicador</t>
  </si>
  <si>
    <t>Meta</t>
  </si>
  <si>
    <t>Versión: 04</t>
  </si>
  <si>
    <t>Fecha: 19/03/2020</t>
  </si>
  <si>
    <t>Materializacion de los riesgos identificados en los procesos</t>
  </si>
  <si>
    <t>Perdidas economicas, daños materiales y a la imagen de la Enttidad, pérdida de credibilidad, insatisfacción social</t>
  </si>
  <si>
    <t>Seguimiento periodico a los riesgos</t>
  </si>
  <si>
    <t>Reducir el Riesgo</t>
  </si>
  <si>
    <t>Realizar seguimiento periódico a la eficacia de las acciones determinadas</t>
  </si>
  <si>
    <t>Matriz de Riesgos (seguimiento)</t>
  </si>
  <si>
    <t>Lideres de procesos</t>
  </si>
  <si>
    <t>Nro de riesgos materializados / Nro de riesgos identificados * 100</t>
  </si>
  <si>
    <t>trimestral</t>
  </si>
  <si>
    <t>Incumplimiento de las metas institucionales</t>
  </si>
  <si>
    <t>No lograr las metas institucionales propuestas en la planeación institucional</t>
  </si>
  <si>
    <t>investigaciones,Sanciones, Insatisfacción Social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</si>
  <si>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</si>
  <si>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</si>
  <si>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</si>
  <si>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</si>
  <si>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Ineficacia del SGC</t>
  </si>
  <si>
    <t>No lograr las metas u objetivos de calidad propuestos</t>
  </si>
  <si>
    <t>Desmotivación, no aplicación de lo establecido en los procesos, falta de evaluación y mejoramiento</t>
  </si>
  <si>
    <t>Imposicion de sanciones de diversa indole, perdida de oportunidades de Evaluación y mejoramiento, insatisfacción social</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</si>
  <si>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</si>
  <si>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Monitoreo permanente de actividades.</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</si>
  <si>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</si>
  <si>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</si>
  <si>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</si>
  <si>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</si>
  <si>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</si>
  <si>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</si>
  <si>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</si>
  <si>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</si>
  <si>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</si>
  <si>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</si>
  <si>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</si>
  <si>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</si>
  <si>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cuatrimestral. Abril - agosto --diciembre</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</si>
  <si>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</si>
  <si>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</si>
  <si>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</si>
  <si>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</si>
  <si>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</si>
  <si>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Demora en la atención de las PQRD</t>
  </si>
  <si>
    <t>Incumplimiento de los plazos establecidos para dar respuesta a los requerimientos de los ciudadanos</t>
  </si>
  <si>
    <t>Perdida de credibilidad, daño de imagen, investigaciones, sanciones</t>
  </si>
  <si>
    <t>Generación de alertas automáticas a trvés del software de PQRD, avisos del tiempo de repuesta</t>
  </si>
  <si>
    <t>Reducir los tiempos internos de respuesta, implementar software para el manejo de las PQRDS</t>
  </si>
  <si>
    <t>Informes de oportunidad de respuesta de las PQRDS 
Circular interna tiempos de respuestas a derechos de petición y delegación para atencion de PQRD</t>
  </si>
  <si>
    <t>Secretaria General</t>
  </si>
  <si>
    <t>Nro de PQRD respondidas en los plazos establecidos/Nro. de PQRD recibidas*100</t>
  </si>
  <si>
    <t>No dar Respuesta al asunto de la  PQRD</t>
  </si>
  <si>
    <t>No responder de fondo al asunto de las PQRD presentadas por la ciudadania</t>
  </si>
  <si>
    <t>Control de la calidad de las Respuestas</t>
  </si>
  <si>
    <t>Verificación de que en las respuestas si se este resolviendo la peticion del Usuario</t>
  </si>
  <si>
    <t xml:space="preserve">Respuestas de las PQRD, seguimiento a traves de formato FAC-03 </t>
  </si>
  <si>
    <t>Nro de PQRD respondidas de fondo/Nro de PQRD recibidas*100</t>
  </si>
  <si>
    <t>Insatisfacción Social</t>
  </si>
  <si>
    <t>No cumplir los requerimientos legales y reglamentarios</t>
  </si>
  <si>
    <t>Perdida de credibilidad, daño de imagen</t>
  </si>
  <si>
    <t>Aplicación de Encuestas de satisfacción y aplicación de acciones correctivas</t>
  </si>
  <si>
    <t>Identificacion de oportunidades de Mejoramiento a traves del analisis de los resultados que se encuentran en limites Insatisfactorios</t>
  </si>
  <si>
    <t>Informes de las Encuestas de Satisfacción, Acta de verificacion y analisis</t>
  </si>
  <si>
    <t>Extralimitarse en el ejercicio  de funciones,  ocultar a la Ciudadanía la información  o incurrir en  omision de funciones para favorecimiento propio o ajeno</t>
  </si>
  <si>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</si>
  <si>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</si>
  <si>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Aplicacion de procedimientos y manuales , tips sobre principios y valores del codigo de etica. Monitoreo permanente de actividades.</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</si>
  <si>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</si>
  <si>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</si>
  <si>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Ejercer o aceptar Tráfico de influencias, cobrar por realizar acciones por ejercicio de sus funciones amiguismo, persona influyente u otra razon) para obtener un beneficio propio o ajeno.</t>
  </si>
  <si>
    <t xml:space="preserve"> Manuales y tips del codigo de etica. Capactitacion constante en temas de atenciòn al ciudadano.</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</si>
  <si>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</si>
  <si>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</si>
  <si>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</si>
  <si>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Incumplimiento en las metas establecidas  para el proceso</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</si>
  <si>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</si>
  <si>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</si>
  <si>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</si>
  <si>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</si>
  <si>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</si>
  <si>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</si>
  <si>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</si>
  <si>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Indebida escogencia de la acción</t>
  </si>
  <si>
    <t>No realizar una evaluación efectiva de los hechos narrados por el(los) afectados(s) con relación a los medios constitucionales y legales para la protección de sus derechos</t>
  </si>
  <si>
    <t>Daño social, Daño de imagen institucional, perdida de credibilidad en la Entidad, insatisfacción social</t>
  </si>
  <si>
    <t>Verificación de la procedencia y pertinencia de la acción y los anexos aportados por el ciudadano antes de ser presentada</t>
  </si>
  <si>
    <r>
      <rPr>
        <sz val="11"/>
        <color rgb="FF0070C0"/>
        <rFont val="Arial"/>
        <family val="2"/>
      </rPr>
      <t>Corregir</t>
    </r>
    <r>
      <rPr>
        <sz val="11"/>
        <rFont val="Arial"/>
        <family val="2"/>
      </rPr>
      <t xml:space="preserve"> los errores cometidos en la escogencia de la acción antes de que se decida el asunto </t>
    </r>
  </si>
  <si>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</si>
  <si>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</si>
  <si>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</si>
  <si>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</si>
  <si>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Inducir al declarante en la recepción durante la declaración del presunto  hecho victimizante</t>
  </si>
  <si>
    <t>Direccionar la declaración para que la narracion de los  hechos se acomoden a los requerimientos del hecho victimizante y puedan ser incluidos en el RUV</t>
  </si>
  <si>
    <t>Entrega de beneficios a quien no cumple con los requisitos en perjuicio de victimas reales, perdida de credibilidad en la Entidad.</t>
  </si>
  <si>
    <t xml:space="preserve">Inducción al personal que recibe las declaraciones en cuanto a la forma como deben registrarla, revisión periódica de las declaraciones </t>
  </si>
  <si>
    <t>Solicitar ampliación de la denuncia o pruebas en caso de sospecha o detección de falsedad</t>
  </si>
  <si>
    <t>Registros de Inducción en el puesto de trabajo</t>
  </si>
  <si>
    <t>No.de declaraciones recepcionadas con requisitos de ley / nro. de declaraciones solicitadas</t>
  </si>
  <si>
    <t xml:space="preserve">Inexactitud en la Asesoría u orientación brindada </t>
  </si>
  <si>
    <t>No entregar información actualizada, idonea y completa frente a  las rutas de atención y  los requisitos de ley preestableacidos para acceder a ellas</t>
  </si>
  <si>
    <t>perdida de credibilidad en la Entidad, perdida de tiempo y oportunidades para las victimas y/o afectados, insatisfacción social</t>
  </si>
  <si>
    <t>Socializacion de la actualización de los requerimientos legales  y rutas de atención con el personal  adscrito a los procesos de DDHH, colectivos y  de atención al ciudadano</t>
  </si>
  <si>
    <t>Asumir el riesgo</t>
  </si>
  <si>
    <t xml:space="preserve">Ajustar a los lineamientos de orde legal y normativo </t>
  </si>
  <si>
    <r>
      <rPr>
        <sz val="11"/>
        <color rgb="FF0070C0"/>
        <rFont val="Arial"/>
        <family val="2"/>
      </rPr>
      <t>Leyes, Decretos, Actas</t>
    </r>
    <r>
      <rPr>
        <sz val="11"/>
        <rFont val="Arial"/>
        <family val="2"/>
      </rPr>
      <t xml:space="preserve"> Listas de asistencia, Registro de induccion y reinducción</t>
    </r>
  </si>
  <si>
    <t>Nº de asesorias brindadas/Nº de asesorias solicitadas X 100</t>
  </si>
  <si>
    <t>Extralimitarse en el ejercicio  de funciones  o incurrir en  omision de funciones para favorecimiento propio o ajeno</t>
  </si>
  <si>
    <t>Socializar el codigo de integridad perioricamente</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</si>
  <si>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</si>
  <si>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</si>
  <si>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r>
      <t xml:space="preserve">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t>
    </r>
    <r>
      <rPr>
        <sz val="11"/>
        <color rgb="FF0070C0"/>
        <rFont val="Arial"/>
        <family val="2"/>
      </rPr>
      <t>Código de Integridad</t>
    </r>
  </si>
  <si>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</si>
  <si>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</si>
  <si>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</si>
  <si>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 xml:space="preserve">Código de Integridad </t>
  </si>
  <si>
    <t>Registro Acta
Lista de Asistencia de la socializacion del Código de Integridad</t>
  </si>
  <si>
    <t xml:space="preserve">Cobro por realización del trámite, concucion </t>
  </si>
  <si>
    <t>Socialización del Código de Integridad a los servidores de la Delegatura</t>
  </si>
  <si>
    <t>Guardar silencio teniendo conocimiento de la comision de  un hecho ilìcito o ilegal para favorecemiento propio o de un tercero</t>
  </si>
  <si>
    <t xml:space="preserve">Omitir el deber legal </t>
  </si>
  <si>
    <t>No intervenir ante violaciones de derechos humanos en los procesos Penales y de familia</t>
  </si>
  <si>
    <t>No intervenir ante violaciones de derechos humanos detectadas o denunciadas en procesos penales y de familia</t>
  </si>
  <si>
    <t>Violacion de los derechos de los sujetos procesales, perdida de credibilidad en la Entidad, insatisfacción social</t>
  </si>
  <si>
    <t>intervenir en los procesos penales y de familia donde se denuncien, detecten  o  presuman violaciones de derechos humanos</t>
  </si>
  <si>
    <t>Hacer las solicitudes pertientes a los jueces para que cesen las violaciones a los derechos humanos y se repare a las victimas</t>
  </si>
  <si>
    <t xml:space="preserve">Solicitudes, oficios, memoriales, </t>
  </si>
  <si>
    <t>Delegado (a) para Penal y Familia</t>
  </si>
  <si>
    <t>Nº de Intervenciones en procesos Penales  y de Familia/Nº de Intervenciones requeridas y programadas X 100</t>
  </si>
  <si>
    <t>Incumplimiento al deber de garante del debido proceso en las actuaciones judiciales y administrativas</t>
  </si>
  <si>
    <t>No actuar ante incumplimientos detectados o denunciados del debido proceso en las actuaciones judiciales</t>
  </si>
  <si>
    <t>Violaciones al debido proceso, fallos injustos, insatisfacción social, perdida de credibilidad en la Entidad y en la justicia</t>
  </si>
  <si>
    <t xml:space="preserve">Revisar los procesos penales y de Familia  donde se denuncien o presuman violaciones al  debido proceso </t>
  </si>
  <si>
    <t>Solicitar la nulidad de las actuaciones siempre que se detecten violaciones al debido proceso</t>
  </si>
  <si>
    <t xml:space="preserve"> Planillas de resgistros, oficios</t>
  </si>
  <si>
    <t>Delegada para Penal y Familia</t>
  </si>
  <si>
    <t>Nro de procesos revisados/Nro de procesos requeridos*100</t>
  </si>
  <si>
    <t>Ocultar a la ciudadanía la información considerada pública con la intencion de obtener beneficio propio o ajeno</t>
  </si>
  <si>
    <t xml:space="preserve">No actuar conforme a la normas,manuales,  no cumplir el ódigo de ética </t>
  </si>
  <si>
    <t>Incumplimiento de la misión institucional/ Afectación en la generación o prestación de servicios./Pérdida Imagen institucional/investigaciones por autoridades competentes</t>
  </si>
  <si>
    <t>Documentación SGC</t>
  </si>
  <si>
    <t>Aplicacion de procedimientos y manuales , sensibilizaciòn. Monitoreo permanente de actividades.</t>
  </si>
  <si>
    <t xml:space="preserve"> Cero (0) Fallos judiciales o administrativos emitidos contra funcionarios de la Personería que impliquen conductas sobre Ocultar a la ciudadanía la información considerada pública con La intencion de obtener beneficio propio o ajeno</t>
  </si>
  <si>
    <t>Ejercer o aceptar Tráfico de influencias, (amiguismo, persona influyente u otra razon) para obtener un beneficio propio o ajeno.</t>
  </si>
  <si>
    <t>Omitir el deber legal</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</si>
  <si>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</si>
  <si>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</si>
  <si>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Vencimiento de terminos procesales</t>
  </si>
  <si>
    <t xml:space="preserve">Inactividad de los expedientes que conlleven a la prescripcion de la acción </t>
  </si>
  <si>
    <t>Impunidad, perdida de Credibilidad en la Entidad, insatisfacción social e investigaciones</t>
  </si>
  <si>
    <t>Revisión permanente de los terminos y etapas de los procesos en tramite</t>
  </si>
  <si>
    <t xml:space="preserve">Reducir el Riesgo </t>
  </si>
  <si>
    <t>Impulso de los procesos durante las etapas procesales antes o una vez detectados los vencimientos y en todo caso antes de que se de la prescripción</t>
  </si>
  <si>
    <t>Actuaciones procesales</t>
  </si>
  <si>
    <t>Personero Delegado (a)
Profesional Universitario</t>
  </si>
  <si>
    <t>Nº de procesos en los cuales se ha identificado prescripción / Nº de procesos tramitados o verificados X 100</t>
  </si>
  <si>
    <t>No respetar el debido proceso</t>
  </si>
  <si>
    <t>No respetar los derechos del investigado en los procesos disciplinarios tramitados</t>
  </si>
  <si>
    <t>Desconocimiento del proceso</t>
  </si>
  <si>
    <t>Fallos o sanciones injustas,Impunidad, perdida de Credibilidad en la Entidad, insatisfacción social, investigaciones</t>
  </si>
  <si>
    <t xml:space="preserve">Verificación del cumplimiento de los requisitos y revision permanente  de los procesos disciplinarios </t>
  </si>
  <si>
    <t>Repetición de las actuaciones donde se haya comprobado la vulneración de derechos de lo investigados</t>
  </si>
  <si>
    <t>Actuaciones Procesales</t>
  </si>
  <si>
    <t>Nro de actuaciones iniciadas/ Nro de actuaciones revisadas*100</t>
  </si>
  <si>
    <t>Favorecimiento por acción u omisión en las actuaciones en el proceso disciplinario</t>
  </si>
  <si>
    <t xml:space="preserve">Omitir el deber legal o Realizar actuaciones ilegales dentro del proceso disciplinario con la intención de obtener u otorgar beneficos particulares  </t>
  </si>
  <si>
    <t>Impunidad, perdida de Credibilidad en la Entidad, insatisfacción social, investigaciones</t>
  </si>
  <si>
    <t>Seguimiento periodico a las actuaciones adelantadas dentro de los expedientes, revision por parte del personero delegado para la vigilancia administrativa de los actos administrativos antes de su firma</t>
  </si>
  <si>
    <t>Seguimiento a las quejas interpuestas contra los servidores publicos adscritos a la personeria delegada para la vigilancia administrativa por presuntos actos de corrupcion</t>
  </si>
  <si>
    <t>Quejas o Denuncias por presuntos actos de  corrupción, informacion reportada por organos de control por presuntos actos de corrupcion</t>
  </si>
  <si>
    <t>Jefe de Control Interno</t>
  </si>
  <si>
    <t>Nro de quejas recibidas contra servidores publicos adscritos a la personeria delegada para la vigilancia administrativa/Nro de sanciones ejecutoriadas</t>
  </si>
  <si>
    <t xml:space="preserve"> Efectuar Interpretaciones subjetivas de las normas vigentes
para evitar o postergar su aplicación en beneficio propio o de otro</t>
  </si>
  <si>
    <t>Omitir el deber legal o Realizar actuaciones ilegales dentro del proceso disciplinario con la intención de obtener u otorgar beneficos particulare</t>
  </si>
  <si>
    <t xml:space="preserve">Incumplimiento de la misión institucional/ Afectación en la generación o prestación de servicios./afectacion imagen institucional/investigaciones por autoridades competentes/
</t>
  </si>
  <si>
    <t>Documentos SGC</t>
  </si>
  <si>
    <t xml:space="preserve"> Cero (0) Fallos judiciales o administrativos emitidos contra funcionarios de la Personería que impliquen conductas sobre  Efectuar Interpretaciones subjetivas de las normas vigentes
para evitar o postergar su aplicación en beneficio propio o de otro</t>
  </si>
  <si>
    <t xml:space="preserve">Dilatar  los procesos disciplinarios  con el propósito de obtener el vencimiento de términos  la caducidad o la 
prescripción del mismo para favorecerse o favorecer a un tercero.
</t>
  </si>
  <si>
    <t xml:space="preserve"> Cero (0) Fallos judiciales o administrativos emitidos contra funcionarios de la Personería que impliquen conductas sobre Dilatar  los procesos disciplinarios  con el propósito de obtener el vencimiento de términos  la caducidad o la 
prescripción del mismo para favorecerse o favorecer a un tercero.</t>
  </si>
  <si>
    <t>Aprovecharse  intencionalmente  de las deficiencias en el manejo documental y de archivo para favorecerse o favorecer a un tercero</t>
  </si>
  <si>
    <t>Incumplimiento de la misión institucional/ Afectación en la generación o prestación de servicios./afectacion imagen institucional/investigaciones por autoridades competentes</t>
  </si>
  <si>
    <t xml:space="preserve"> Cero (0) Fallos judiciales o administrativos emitidos contra funcionarios de la Personería que impliquen conductas sobre Aprovecharse  intencionalmente  de las deficiencias en el manejo documental y de archivo para favorecerse o favorecer a un tercero</t>
  </si>
  <si>
    <t xml:space="preserve"> Cero (0) Fallos judiciales o administrativos emitidos contra funcionarios de la Personería que impliquen conductas sobre Ejercer o aceptar Tráfico de influencias, (amiguismo, persona influyenteu otra razon) para obtener un beneficio propio o ajeno.</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</si>
  <si>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</si>
  <si>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</si>
  <si>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</si>
  <si>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</si>
  <si>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</si>
  <si>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</si>
  <si>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</si>
  <si>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</si>
  <si>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</si>
  <si>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Publicación de  información errada</t>
  </si>
  <si>
    <t>Publicar información falsa o errada</t>
  </si>
  <si>
    <t>Desinformación, creación de falsas expectativas, daño de imagen institucional, perdida de credibilidad</t>
  </si>
  <si>
    <t>Envio al interesado o solicitante de las piezas graficas o información a publicar antes de su publicación</t>
  </si>
  <si>
    <t>Retirar o recoger la información errada y publicar las correcciones pertinentes inmediatamente se detecte el error</t>
  </si>
  <si>
    <t>Piezas graficas, publicaciones corrigiendo errores, acta de verificacion. Formato FAC-03</t>
  </si>
  <si>
    <t>Personero Municipal</t>
  </si>
  <si>
    <t xml:space="preserve">Retrasos en la  publicacion de la  informacion </t>
  </si>
  <si>
    <t>No publicar oportunamente informacion de interes para la comunidad</t>
  </si>
  <si>
    <t>Inasistencia a eventos, no efectividad de la comunicación</t>
  </si>
  <si>
    <t>Se recuerda al personero, a la secretaria General  y a los delegados, en los Comités,  la oportunidad en el envio de las información a publicar</t>
  </si>
  <si>
    <t xml:space="preserve">Utilizar los medios y canales mas adecuados para llegar oportunamente al público objetivo, </t>
  </si>
  <si>
    <t>Correos electronicos, oficios, acta de evaluacion y seguimiento. Formato FAC-03</t>
  </si>
  <si>
    <t>Nº de publicaciones oportunas/Nº de publicaciones realizadas X 100</t>
  </si>
  <si>
    <t>Alteracion, modificacion o manipulacion de la informacion que se transmite a los usuarios y partes interesadas a través de los medios que maneja la Entidad.</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</si>
  <si>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</si>
  <si>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Ocultar a la ciudadanía la información  considerada publica.</t>
  </si>
  <si>
    <t xml:space="preserve">Inactividad de los medios de comunicación por factores internos y externos. </t>
  </si>
  <si>
    <t xml:space="preserve">Incumplimiento de la misión institucional/ Afectación en la generación o prestación de servicios./afectacion imagen institucional/procesos de investigacion/detrimento patrimonial </t>
  </si>
  <si>
    <t>Utilizacion indebida por expertos informáticos de la informacion publicada en redes.</t>
  </si>
  <si>
    <t>Perdida de Documentos</t>
  </si>
  <si>
    <t>Pérdida de documentos de las unidades Documentales</t>
  </si>
  <si>
    <t>Pérdida de la memoria institucional, insatisfacción social, investigaciones, demandas</t>
  </si>
  <si>
    <t>Documentación del proceso de Gestión Documental y de las tablas de retención documental, en los cuales se establecen los controles y medidas de protección de los Documentos</t>
  </si>
  <si>
    <t xml:space="preserve">Revisión y recuperacion de los documentos prestados con el formato del SGC  guía de afuera  </t>
  </si>
  <si>
    <t>Nº de documentos recuperados y entregados para consulta /Nº de documentos solicitados*100</t>
  </si>
  <si>
    <t>Bimestral</t>
  </si>
  <si>
    <t xml:space="preserve">Perdida de información </t>
  </si>
  <si>
    <t>Pérdida de información que no se puede recuperar</t>
  </si>
  <si>
    <t>Pérdida de la memoria institucional, demora en los procesos, insatisfacción social, pérdida de credibilidad en la entidad</t>
  </si>
  <si>
    <t>Digitalización de la información tramitada en la entidad y Realización de copias de seguridad para la información Magnética</t>
  </si>
  <si>
    <t>Control de copias de seguridad, archivos de digitalización, acta de verificacion. FAC-03</t>
  </si>
  <si>
    <t>Nro Documentos a respaldar en backups / Nro documentos respaldados en backups *100</t>
  </si>
  <si>
    <t>Uso de Documentación Obsoleta</t>
  </si>
  <si>
    <t>Uso de procedimientos y formatos desactualizados o de versiones anteriores</t>
  </si>
  <si>
    <t>Incumplimientos normativos y legales, Investigaciones , Sanciones, demandas, perdida de credibilidad en la Entidad, daño de imagen</t>
  </si>
  <si>
    <t>Implementacion de controles para la producción actualizacion, eliminacion y socializacion de los documentos del SGC</t>
  </si>
  <si>
    <t xml:space="preserve">Centralización de la Documentación Oficial del SGC en una Carpeta compartida para el uso de todos los responsables de su aplicación </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</si>
  <si>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</si>
  <si>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</si>
  <si>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</si>
  <si>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 xml:space="preserve"> Manejar en forma  irregular y contrario a la ley la   documentacion  y el archivo de la entidad para obtener beneficio propio o a favor de un tercero</t>
  </si>
  <si>
    <t>Cero (0) Fallos judiciales o administrativos emitidos contra funcionarios de la Personería que impliquen  Manejar en forma  irregular y contrario a la ley la   documentacion  y el archivo de la entidad para obtener beneficio propio o a favor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</si>
  <si>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</si>
  <si>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No disponer los bienes y servicios requeridos para la ejecución de los procesos</t>
  </si>
  <si>
    <t>No contar con los bienes y servicios requeridos para la ejecución de los procesos</t>
  </si>
  <si>
    <t>Incumplimientos en la ejecución de los procesos y en las metas Institucionales, daño de imagen, perdida de credibilidad</t>
  </si>
  <si>
    <t>Tramitar los bienes y servicios requeridos por la entidad</t>
  </si>
  <si>
    <t>Verificar la Inclusión en el Plan de Adquisiciones los bienes requeridos para el normal desarrollo de los Procesos</t>
  </si>
  <si>
    <t xml:space="preserve">Registro de Solicitudes de bienes y servicios </t>
  </si>
  <si>
    <t>Nº de adquisiciones Realizadas/Nº de adquisiciones previstas en el Plan de Adquisiciones*100</t>
  </si>
  <si>
    <t>Retrasos en la adquisición de bienes y servicios</t>
  </si>
  <si>
    <t>No contar de manera oportuna con los bienes y servicios necesarios para ejecutar los procesos misionales</t>
  </si>
  <si>
    <t>Retrazos en la ejecución de los procesos y en la prestación de los servicios, insatisfacción social, perdida de credibilidad</t>
  </si>
  <si>
    <t xml:space="preserve">Solicitar la inclusión de los bienes o servicios no incluidos en el plan de compra, solicitar al contratista la entrega de la documentación de forma oportuna </t>
  </si>
  <si>
    <t>Planificar e iniciar oportunamente los procesos de  adquisición de bienes y servicios</t>
  </si>
  <si>
    <t xml:space="preserve">Registros de Solicitud y entrega de  bienes y servicios  </t>
  </si>
  <si>
    <t>Nº de adquisiciones Realizadas para procesos misionales/Nº de adquisiciones previstas para procesos misionales  en el Plan de Adquisiciones*100</t>
  </si>
  <si>
    <t>Incumplimiento de los requerimientos legales en la adquisición de bienes y servicios</t>
  </si>
  <si>
    <t>No cumplir los requerimientos legales y reglamentarios en la adquisición de bienes y servicios</t>
  </si>
  <si>
    <t>Investigaciones, sanciones, daño de imagen, retrazos en los procesos</t>
  </si>
  <si>
    <t>Verificación  del cumplimiento de los requisitos a traves de una lista de chequeo dependiendo de la modalidad de contratación aplicada</t>
  </si>
  <si>
    <t>No dar inicio a la ejecución del contrato hasta que se hayan cumplido o saneado los requisitos para suscribir los contrato</t>
  </si>
  <si>
    <t xml:space="preserve">Expedientes contractuales, lista de chequeo, acta </t>
  </si>
  <si>
    <t>Nro de contratos revisados/Nro de contratos con cumplimiento de los requerimientos legales*100</t>
  </si>
  <si>
    <t>Pérdida de bienes</t>
  </si>
  <si>
    <t>Baja de bienes por daños intencionales, perdida o hurto</t>
  </si>
  <si>
    <t>Disminución de la capacidad operativa de la Entidad, detrimento patrimonial, retrazos o incumplimientos en la ejecución de los procesos, insatisfacción social</t>
  </si>
  <si>
    <t>Realizar seguimiento y control periódico a los inventarios de la Entidad</t>
  </si>
  <si>
    <t>Inventarios</t>
  </si>
  <si>
    <t xml:space="preserve">Nº de bienes inventariados/Nº de bienes verificados x 100 </t>
  </si>
  <si>
    <t>semestral</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</si>
  <si>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</si>
  <si>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</si>
  <si>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</si>
  <si>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 xml:space="preserve"> Realizar compras o adquisicion de suministros por valores superiores a los del mercado con la intencion de obtener un beneficio para si o para otra persona</t>
  </si>
  <si>
    <t>Incumplimiento de la misión institucional/ Afectación en la generación o prestación de servicios./Pérdida Imagen institucional/investigaciones por autoridades competentes/detrimento patrimonial.</t>
  </si>
  <si>
    <t>No disponer de personal suficiente para la ejecución de los procesos</t>
  </si>
  <si>
    <t>Demora en la ejecución de los procesos por insuficiencia de personal para atender la demanda</t>
  </si>
  <si>
    <t>Demora o incumplimiento en la ejecución de los procesos, daño de imagen, perdida de credibilidad en la Entidad,insatisfacción social</t>
  </si>
  <si>
    <t>Planeacion de la necesidades de recursos humanos</t>
  </si>
  <si>
    <t>Apoyo del personal disponible en la entidad, de forma temporal para apoyar algunas actividades o programas cuando se requiere en alguna área especifica</t>
  </si>
  <si>
    <t>Actas de comité, correos electrónicos, oficios</t>
  </si>
  <si>
    <t>Incumplimiento a los planes y programas</t>
  </si>
  <si>
    <t>No cumplir las metas planificadas, relacionadas con el proceso</t>
  </si>
  <si>
    <t>Perdida de credibilidad en la Entidad, insatisfaccion de los funcionarios, mal ambiente laboral, disminución del rendimieno laboral</t>
  </si>
  <si>
    <t>Seguimiento periódico a los planes y programas del Talento humano</t>
  </si>
  <si>
    <t>Aplicación de acciones de mejoramiento cuando se detectan tendencias no deseadas</t>
  </si>
  <si>
    <t>Plan de Mejoramiento, seguimiento a los planes de bienestar laboral, informes</t>
  </si>
  <si>
    <t xml:space="preserve">Falta de idoneidad y competencia del personal </t>
  </si>
  <si>
    <t>No Disponer de personal con la idoneidad suficiente para atender los requerimientos de los usuarios</t>
  </si>
  <si>
    <t>Reprocesos, retrazo en la ejecución de los procesos, daño de imagen, mala atención a los ciudadanos</t>
  </si>
  <si>
    <t>Adecuar los perfiles de acuerdo a las necesidades de la entidad</t>
  </si>
  <si>
    <t>Capacitación al personal en temas de interés para la Personerías con el fin de aumentar su competencia</t>
  </si>
  <si>
    <t>Actas, listas de asistencias, fotografias, videos, material pedagogico</t>
  </si>
  <si>
    <t>Capacitaciones realizadas/capacitaciones programadas*100</t>
  </si>
  <si>
    <t>Daños a la Integridad del funcionario público</t>
  </si>
  <si>
    <t xml:space="preserve">Muerte o daños a la integridad de los funcionarios publicos en la ejecución del proceso </t>
  </si>
  <si>
    <t>Lesiones personales, perdida de la vida, amenazas, perdida de las capacidades físicas y mentales, demandas, indemnizaciones</t>
  </si>
  <si>
    <t>Cuidado propio del funcionario, acompañamiento de la fuerza pública cuando se requiere</t>
  </si>
  <si>
    <t>Adoptar protocolos de seguridad</t>
  </si>
  <si>
    <t>Capacitacion en los protocolos</t>
  </si>
  <si>
    <t>Capacitaciones realizadas de seguridad/capacitaciones programadas de seguridad*100</t>
  </si>
  <si>
    <t>Realizar contratacion contraria a la ley  para planes de capacitaciòn o mejoramiento y expedición de certificación contrarios a la norma, obteniendo beneficio  para si u otra persona</t>
  </si>
  <si>
    <t xml:space="preserve">Incumplimiento de la misión institucional/ Afectación en la generación o prestación de servicios./afectacion imagen institucional/procesos de investigacion detrimento patrimonial </t>
  </si>
  <si>
    <t>Aplicación de procedimientos y manuales,    capacitación al personal frente al SIGEP</t>
  </si>
  <si>
    <t xml:space="preserve"> Cero (0) fallos judiciales o administrativos ejecutoriados referentes Realizar contratacion contraria a la ley  para planes de capacitaciòn o mejoramiento. Obteniendo beneficio  para si u otra persona</t>
  </si>
  <si>
    <t xml:space="preserve">   Cero (0) Fallos judiciales o administrativos emitidos contra funcionarios de la Personería que impliquen conductas sobre Usar en forma  indebida jurídicamente  y/o apropiarse   de recursos de la entidad para favorecimiento propio o ajeno.</t>
  </si>
  <si>
    <t>Aplicación de procedimientos y manuales,    capacitación al personal frente al SIGEP.</t>
  </si>
  <si>
    <t xml:space="preserve"> Cero (0)  Fallos judiciales o administrativos emitidos contra funcionarios de la Personería que impliquen conductas sobre Ejercer o aceptar Tráfico de influencias, (amiguismo, persona influyenteu otra razon) para obtener un beneficio propio o ajeno.</t>
  </si>
  <si>
    <t xml:space="preserve"> Transversales ( Todos Los Procesos)</t>
  </si>
  <si>
    <t>Concentrar información de determinadas actividades o procesos en una persona con la intencion de obtener un beneficio propioo ajeno</t>
  </si>
  <si>
    <t>Tips sobre principios y valores del codigo de etica, concientizacion de los valores institucionales. Adaptacion de los procedimientos institucionales a las exigencias del  SGC</t>
  </si>
  <si>
    <t>Ocultar a la ciudadanía la información  con la intencion de obtener beneficio propio o ajeno</t>
  </si>
  <si>
    <t>Incumplimiento en la realización de auditorias Internas</t>
  </si>
  <si>
    <t>No realizar  Auditorías a todos los procesos o las requeridas por la normatividad,  de acuerdo a  la programación o a los requerimientos legales</t>
  </si>
  <si>
    <t xml:space="preserve">Perdida de detección de oportunidades de mejoramiento en los procesos, incumplimientos legales, </t>
  </si>
  <si>
    <t>Seguimiento periodico al programa anual de auditorías</t>
  </si>
  <si>
    <t>Aplicación de acciones de mejoramiento cada que se detecte una tendencia no deseada</t>
  </si>
  <si>
    <t>Reprogramación de las auditorías iuna vez detectado el incumplimiento</t>
  </si>
  <si>
    <t>Jefe de control Interno, Representante de la Dirección para el SIG</t>
  </si>
  <si>
    <t>Nº de auditorías realizadas oportunamente/Nº de auditorías programadas X 100</t>
  </si>
  <si>
    <t>Incumplimiento en la evaluación de los planes de mejoramiento</t>
  </si>
  <si>
    <t>No se evaluar oportunamente los planes de mejoramiento</t>
  </si>
  <si>
    <t>Perdida de detección de oportunidades de mejoramiento</t>
  </si>
  <si>
    <t>Seguimiento en las auditorías a los planes de mejoramiento suscritos</t>
  </si>
  <si>
    <t>Consolidar los planes de mejoramiento para facilitar el seguimiento a los mismos</t>
  </si>
  <si>
    <t>Plan de Mejoramiento consolidado</t>
  </si>
  <si>
    <t>Nro de acciones evaluadas en el plan de mejoramiento/ Nro de acciones consolidadas en el plan de mejoramiento*100</t>
  </si>
  <si>
    <t>No evaluar el MECI</t>
  </si>
  <si>
    <t>No se realizan evaluaciones de seguimiento y estado del MECI</t>
  </si>
  <si>
    <t>Perdida de detección de oportunidades de mejoramiento en los procesos, incumplimientos legales, sanciones</t>
  </si>
  <si>
    <t>Aplicación de  la metodologia emitida por el DAFP para evaluar el MECI</t>
  </si>
  <si>
    <t xml:space="preserve">Revisar permanentemente la metología e instrumentos expedidos por el DAFP para la evaluación del SCI y aplicarlos  </t>
  </si>
  <si>
    <t>Instrumentos de evaluación, Informes</t>
  </si>
  <si>
    <t xml:space="preserve">Jefe de control Interno </t>
  </si>
  <si>
    <t>Nro de informes presentados/Nro de informes programados*100</t>
  </si>
  <si>
    <t>Presentar informes sin objetividad y en forma amañada con la intencion de obtener beneficio propio o de otra persona</t>
  </si>
  <si>
    <t>Cero (0) Fallos  ejecutoriados de autoridad Administrativa o judicial sobre Presentar informes sin objetividad y en forma amañada con la intencion de obtener beneficio propio o de otra persona</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</si>
  <si>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</si>
  <si>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</si>
  <si>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</si>
  <si>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Modificar , alterarar  y/o ocultar  la informacion que se encuentra en el sistema de Gestiòn de la Calidad con la intencion de obtener un beneficio propio o ajeno.</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</si>
  <si>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</si>
  <si>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</si>
  <si>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</si>
  <si>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daño de equipos tecnológicos</t>
  </si>
  <si>
    <t>Fallas Electricas</t>
  </si>
  <si>
    <t>Atención tardía, inoportuna o no atención de los mantenimientos solicitados</t>
  </si>
  <si>
    <t>Desactualizacion de tecnologia computacional</t>
  </si>
  <si>
    <t>Perdida de información por virus informaticos o error humano</t>
  </si>
  <si>
    <t>Uso indebido de la información en beneficio propio o de un tercero</t>
  </si>
  <si>
    <t>Desactualizacion de la Web Institucional</t>
  </si>
  <si>
    <t>Caídas del sitio web institucional</t>
  </si>
  <si>
    <t>perdida de equipo por deterioros locativos, oleadas invernales e imprevistos.</t>
  </si>
  <si>
    <r>
      <t>Humedades.
Inundaciones.
"</t>
    </r>
    <r>
      <rPr>
        <b/>
        <sz val="11"/>
        <rFont val="Arial"/>
        <family val="2"/>
      </rPr>
      <t>Filtraciones de agua"</t>
    </r>
    <r>
      <rPr>
        <sz val="11"/>
        <rFont val="Arial"/>
        <family val="2"/>
      </rPr>
      <t xml:space="preserve">.
Derrame de liquido.
</t>
    </r>
  </si>
  <si>
    <t>"Filtraciones de Agua"</t>
  </si>
  <si>
    <t xml:space="preserve">Perdida de equipo.
</t>
  </si>
  <si>
    <t>Verificar las instalaciones locativas</t>
  </si>
  <si>
    <t>Revisar periodicamente las instalaciones de la entidad.</t>
  </si>
  <si>
    <t>Registro Fotográfico.
Reporte de daños</t>
  </si>
  <si>
    <t>Personero.
Secretaría General</t>
  </si>
  <si>
    <t>No., equipos afectados/No. Equipos existentes</t>
  </si>
  <si>
    <t>Cada Ramal inicialmente diseñado se le han instalado mas equipos produciendo una sobrecarga en cada linea y en las Ups existentes</t>
  </si>
  <si>
    <r>
      <rPr>
        <b/>
        <sz val="11"/>
        <rFont val="Arial"/>
        <family val="2"/>
      </rPr>
      <t xml:space="preserve">"Cableado Electrico sobrecargado de Equipos".
</t>
    </r>
    <r>
      <rPr>
        <sz val="11"/>
        <rFont val="Arial"/>
        <family val="2"/>
      </rPr>
      <t xml:space="preserve">
Caida de la energia por falla de la planta
Descarga Eléctrica</t>
    </r>
  </si>
  <si>
    <t>"Cableado Electrico sobrecargado de Equipos".</t>
  </si>
  <si>
    <t>Perdida de Información/Daño de equipo/Posibilidad de Incendio</t>
  </si>
  <si>
    <t>Realizar el respectivo mantenimiento semestral de los ramales adecuados en la instalación de los equipos periodicaente para prevenir posibles fallas electricas</t>
  </si>
  <si>
    <t>Revisar periodicamente los cableados instalados para cada equipo</t>
  </si>
  <si>
    <t>No. De fallas Eléctricas presentadas en el periodo/ # de equipos dañados/ perdida de información/incendios debidos a la fallas electricas</t>
  </si>
  <si>
    <t>No prestar la debida atencion oportuna a las solicitudes requeridas de mantenimiento preventivo a los equipos de computo</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</si>
  <si>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</si>
  <si>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No Atender oportunamente los requerimientos y/o solicitudes.</t>
  </si>
  <si>
    <t>Daños y/o perdida de equipos</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</si>
  <si>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</si>
  <si>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</si>
  <si>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</si>
  <si>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</si>
  <si>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Los sistemas ofrecen cada dia herramientas mas versatiles que le permite a los usuarios obtener informacion mas rapida y de facil interpretacion</t>
  </si>
  <si>
    <r>
      <rPr>
        <b/>
        <sz val="11"/>
        <rFont val="Arial"/>
        <family val="2"/>
      </rPr>
      <t>"Obsolescensia del Software y hardware".</t>
    </r>
    <r>
      <rPr>
        <sz val="11"/>
        <rFont val="Arial"/>
        <family val="2"/>
      </rPr>
      <t xml:space="preserve">
Falta de actualizaciones de licencias.
Falta de presupuesto para las actualizaciones
</t>
    </r>
  </si>
  <si>
    <t>"Obsolescensia del Software y hardware"</t>
  </si>
  <si>
    <t xml:space="preserve">Inoportunidad en la prestacion de los servicios tecnologicos.
Desactualizacion en la operatividad para garantizar sistemas eficientes de informacion.
Afectacion de la imagen institucional.
Falta de personal con las herramientas necesarias para ejecutar su labor.
</t>
  </si>
  <si>
    <t>Mantener actualizado el informe de obsolecensia de los equipos de computo de la personeria por parte de la persona responsable del mantenimiento, con el fin de garantizar la prestacion de los servicios de la institucion.</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</si>
  <si>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</si>
  <si>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</si>
  <si>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</si>
  <si>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</si>
  <si>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</si>
  <si>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</si>
  <si>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</si>
  <si>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</si>
  <si>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</si>
  <si>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 xml:space="preserve">Interés  de favorecer a un tercero  u obtener  un beneficio propio (económico, personal, laboral, familiar  o de otra índole).
</t>
  </si>
  <si>
    <t>Interes de beneficiar a un tercero</t>
  </si>
  <si>
    <t>Incumplimiento de la misión institucional/ Afectación en la generación o prestación de servicios./afectacion imagen institucional/procesos de investigacion</t>
  </si>
  <si>
    <t xml:space="preserve">Codigo de integridad de la Personeria. </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</si>
  <si>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</si>
  <si>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</si>
  <si>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</si>
  <si>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</si>
  <si>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</si>
  <si>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</si>
  <si>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</si>
  <si>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</si>
  <si>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</si>
  <si>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</si>
  <si>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</si>
  <si>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</si>
  <si>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</si>
  <si>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</si>
  <si>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</si>
  <si>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</si>
  <si>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</si>
  <si>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</si>
  <si>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</si>
  <si>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ANUAL</t>
  </si>
  <si>
    <t>Delegado para los Derechos Colectivos y del Ambiente</t>
  </si>
  <si>
    <t xml:space="preserve">Corrección de los errores cometidos en la escogencia de la acción antes de que se decida el asunto </t>
  </si>
  <si>
    <t>Continuar con los controles existentes</t>
  </si>
  <si>
    <t>Listas de asistencia, Registro de induccion y reinducción</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</si>
  <si>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</si>
  <si>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</si>
  <si>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</si>
  <si>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</si>
  <si>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</si>
  <si>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</si>
  <si>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</si>
  <si>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</si>
  <si>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</si>
  <si>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</si>
  <si>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</si>
  <si>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</si>
  <si>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</si>
  <si>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</si>
  <si>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 xml:space="preserve">VINCULAR Y CONTRATAR LA PLANEACIÓN ESTRATEGICA DE LA ENTIDAD POR AMIGUISMO Y CLIENTELISMO SIN LOS REQUISITOS LEGALES </t>
  </si>
  <si>
    <t>EL RESPONSABLE VERIFICA LA LISTA DE REQUISITOS (CONTRATACION Y VINCULACION)</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</si>
  <si>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</si>
  <si>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</si>
  <si>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</si>
  <si>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</si>
  <si>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</si>
  <si>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Se realizan camapañas de sensibilización a los funcionarios, sobre los valores del Codigo de integridad de la entidad.</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</si>
  <si>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</si>
  <si>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</si>
  <si>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</si>
  <si>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</si>
  <si>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</si>
  <si>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</si>
  <si>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</si>
  <si>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</si>
  <si>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</si>
  <si>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</si>
  <si>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</si>
  <si>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</si>
  <si>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</si>
  <si>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</si>
  <si>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</si>
  <si>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</si>
  <si>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</si>
  <si>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</si>
  <si>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</si>
  <si>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</si>
  <si>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</si>
  <si>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</si>
  <si>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</si>
  <si>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</si>
  <si>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</si>
  <si>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</si>
  <si>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</si>
  <si>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</si>
  <si>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</si>
  <si>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</si>
  <si>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</si>
  <si>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</si>
  <si>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</si>
  <si>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</si>
  <si>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</si>
  <si>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</si>
  <si>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</si>
  <si>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</si>
  <si>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</si>
  <si>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</si>
  <si>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</si>
  <si>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</si>
  <si>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</si>
  <si>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</si>
  <si>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</si>
  <si>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</si>
  <si>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</si>
  <si>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</si>
  <si>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</si>
  <si>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</si>
  <si>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</si>
  <si>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</si>
  <si>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</si>
  <si>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</si>
  <si>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</si>
  <si>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</si>
  <si>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</si>
  <si>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</si>
  <si>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</si>
  <si>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</si>
  <si>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</si>
  <si>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</si>
  <si>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</si>
  <si>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</si>
  <si>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</si>
  <si>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</si>
  <si>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</si>
  <si>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</si>
  <si>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</si>
  <si>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</si>
  <si>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</si>
  <si>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</si>
  <si>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</si>
  <si>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</si>
  <si>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</si>
  <si>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</si>
  <si>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</si>
  <si>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</si>
  <si>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</si>
  <si>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</si>
  <si>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</si>
  <si>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</si>
  <si>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</si>
  <si>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</si>
  <si>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</si>
  <si>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</si>
  <si>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</si>
  <si>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</si>
  <si>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</si>
  <si>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</si>
  <si>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</si>
  <si>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</si>
  <si>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</si>
  <si>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</si>
  <si>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</si>
  <si>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</si>
  <si>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</si>
  <si>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</si>
  <si>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</si>
  <si>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</si>
  <si>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</si>
  <si>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</si>
  <si>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</si>
  <si>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</si>
  <si>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</si>
  <si>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</si>
  <si>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</si>
  <si>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</si>
  <si>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</si>
  <si>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</si>
  <si>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</si>
  <si>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</si>
  <si>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</si>
  <si>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</si>
  <si>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</si>
  <si>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</si>
  <si>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</si>
  <si>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</si>
  <si>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</si>
  <si>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</si>
  <si>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</si>
  <si>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</si>
  <si>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</si>
  <si>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</si>
  <si>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</si>
  <si>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</si>
  <si>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</si>
  <si>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</si>
  <si>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</si>
  <si>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</si>
  <si>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</si>
  <si>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</si>
  <si>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</si>
  <si>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</si>
  <si>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</si>
  <si>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</si>
  <si>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</si>
  <si>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</si>
  <si>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</si>
  <si>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</si>
  <si>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</si>
  <si>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</si>
  <si>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</si>
  <si>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</si>
  <si>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</si>
  <si>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</si>
  <si>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</si>
  <si>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</si>
  <si>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</si>
  <si>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</si>
  <si>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</si>
  <si>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</si>
  <si>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</si>
  <si>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</si>
  <si>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</si>
  <si>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</si>
  <si>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</si>
  <si>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</si>
  <si>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</si>
  <si>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</si>
  <si>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</si>
  <si>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</si>
  <si>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</si>
  <si>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</si>
  <si>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</si>
  <si>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</si>
  <si>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</si>
  <si>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</si>
  <si>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</si>
  <si>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</si>
  <si>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</si>
  <si>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</si>
  <si>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</si>
  <si>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</si>
  <si>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</si>
  <si>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</si>
  <si>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</si>
  <si>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</si>
  <si>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</si>
  <si>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</si>
  <si>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</si>
  <si>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</si>
  <si>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</si>
  <si>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</si>
  <si>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</si>
  <si>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</si>
  <si>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</si>
  <si>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</si>
  <si>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</si>
  <si>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</si>
  <si>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</si>
  <si>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</si>
  <si>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</si>
  <si>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 xml:space="preserve">asignación insuficiente para atender los programas y proyectos del plan estrategico institucional </t>
  </si>
  <si>
    <t>Afectación en el desarrollo de los procesos de la entidad, decisión no ajustada a derecho (Vigilancia Administrativa)
Aplicación de normas No vigentes (Vigilancia Administrativa) desconocimentp del debido proceso (Vigilancia Administrativa)</t>
  </si>
  <si>
    <t xml:space="preserve">No aplicación de las acciones preventivas implementadas, falta de controles
</t>
  </si>
  <si>
    <t xml:space="preserve">Unidades administrativas sin claridad para alcanzar sus objetivos.
Desarticulación de los sistemas MIPG.
Desactualización de los procesos y procedimientos
insatisfacción de los usuarios. 
Bajo compromiso de parte de la Alta Dirección
No aplicación de las acciones preventivas implementadas, falta de controles
</t>
  </si>
  <si>
    <t>asignación insuficiente para atender los programas y proyectos del plan estrategico institucional 
 falta de controles,
 falta de capacitacion del personal</t>
  </si>
  <si>
    <t xml:space="preserve">Insuficiencia de Recursos, </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</si>
  <si>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</si>
  <si>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</si>
  <si>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</si>
  <si>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Demoras e incumplimientos en la prestación del servicio e insatisfacción social.</t>
  </si>
  <si>
    <t xml:space="preserve">desconocimentp del debido proceso </t>
  </si>
  <si>
    <t xml:space="preserve">Aplicación de normas No vigentes (Vigilancia Administrativa) 
</t>
  </si>
  <si>
    <t>Desconocimiento del Proceso, 
Desconocimiento de la normatividad,
 falta de idoneidad y competencia del funcionario y del operador juridico</t>
  </si>
  <si>
    <t xml:space="preserve">
Desconocimiento de la normatividad,</t>
  </si>
  <si>
    <t>Demoras e incumplimientos en la prestación del servicio 
 insatisfacción social
inoportunidad en la aplicación de los planes y programas institucionales.
Desconocimiento del Proceso, 
Desconocimiento de la normatividad
, falta de idoneidad y competencia</t>
  </si>
  <si>
    <t xml:space="preserve">Desconocimiento de la normatividad
</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</si>
  <si>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</si>
  <si>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Afectación en el desarrollo de los procesos de la entidad,
 decisión no ajustada a derecho (Vigilancia 
Administrativa)
Aplicación de normas No vigentes (Vigilancia Administrativa) 
desconocimentp del debido proceso (Vigilancia Administrativa)</t>
  </si>
  <si>
    <t>desconocimentp del debido proceso (Vigilancia Administrativa)</t>
  </si>
  <si>
    <t xml:space="preserve">Desarticulación del equipo directivo con los objetivos trazados en la estrategia de la comunicación interna
comuniaciones imprecisas con antigüedad y vagedad 
Desarticulación entre la información interna y externa, generando interferencias en la comunicación externa. 
Publicaciones negativas relacionadas con la entidad, afectación de la retroalimentación con los usuarios, exposición de datos personales, hacker, entre otros. </t>
  </si>
  <si>
    <t xml:space="preserve">
Desarticulación entre la información interna y externa, generando interferencias en la comunicación externa.</t>
  </si>
  <si>
    <t xml:space="preserve">
Desarticulación del equipo directivo con los objetivos trazados en la estrategia de la comunicación interna</t>
  </si>
  <si>
    <t>Desarticulación de los sistemas MIPG.
Desactualización de los procesos y procedimientos.
insatisfacción de los usuarios. 
Desconocimiento de las necesidades reales de la secretaria, impidiendo de esta forma alcanzar los objetivos del proceso.
Extracción intencional, no devolución de los documentos prestados para consulta, 
falta  de controles en la consulta de documentos</t>
  </si>
  <si>
    <t>falta  de controles en la consulta de documentos</t>
  </si>
  <si>
    <t>Problemas técnicos, como incompatibilidad entre los sistemas, poca velocidad para navegar por internet, 
falta de formación
Problemas de seguridad, como accesos no autorizados, inseguridad al ingresar a consultar información. 
deficiencias en las medidas de conservación y protección de la información, eliminacion o daño intencional</t>
  </si>
  <si>
    <t xml:space="preserve">deficiencias en las medidas de conservación y protección de la información, </t>
  </si>
  <si>
    <t xml:space="preserve">Desarticulación de los sistemas MIPG.
Desactualización de los procesos y procedimientos
insatisfacción de los usuarios.
Desconocimiento del proceso,  </t>
  </si>
  <si>
    <t>Desactualización de los procesos y procedimientos</t>
  </si>
  <si>
    <t xml:space="preserve"> Mala planificación, </t>
  </si>
  <si>
    <t>asignación insuficiente para atender los programas y proyectos del plan estrategico institucional 
Desaticulación del Plan Estrategico de gestión de talento humano, con los demás procesos de gestión de la entidad. 
Desconocimiento de las necesidades reales de la secretaria, impidiendo de esta forma alcanzar los objetivos del proceso.
 Mala planificación,</t>
  </si>
  <si>
    <t xml:space="preserve">Desconocimiento del proceso, 
aplicación de normatividad derogada, </t>
  </si>
  <si>
    <t xml:space="preserve">Uso inadecuado
Mala intención
La no prestación del servicio por el equipamiento fisico insuficiente o con limitadas condiciones para su uso o disfrute de la comunidad.  
</t>
  </si>
  <si>
    <t>Uso inadecuado</t>
  </si>
  <si>
    <t>asignación insuficiente para atender los programas y proyectos del plan estrategico institucional 
Desaticulación del Plan Estrategico de gestión de talento humano, con los demás procesos de gestión de la entidad.
Unidades administrativas sin claridad para alcanzar sus objetivos</t>
  </si>
  <si>
    <t xml:space="preserve">Desarticulación de los sistemas MIPG.
Desactualización de los procesos y procedimientos
insatisfacción de los usuarios. 
Bajo compromiso de parte de la Alta Dirección
asignación insuficiente para atender los programas y proyectos del plan estrategico institucional </t>
  </si>
  <si>
    <t>asignación insuficiente para atender los programas y proyectos del plan estrategic</t>
  </si>
  <si>
    <t>Desaticulación del Plan Estrategico de gestión de talento humano, con los demás procesos de gestión de la entidad. 
Falla en los procesos de selección
falta de capacitación</t>
  </si>
  <si>
    <t xml:space="preserve">
Falla en los procesos de selección</t>
  </si>
  <si>
    <t>Suspensión de los servicios prestados a l comunidad  por parte de la entidad. 
Imposibilidad de llevar a cabo el procedimiento o diligencia por falta de garantias a la integridad física.
Atentados terroristas, intervenciones en operativos y diligencias con fuerza publica</t>
  </si>
  <si>
    <t>intervenciones en operativos y diligencias con fuerza publica</t>
  </si>
  <si>
    <t>Mala Planificación, falta de auditores internos, falta de personal
Incontingencia por prestación del servicio
Desactualización de los procesos y procedimientos
Bajo compromiso de parte de la Alta Dirección</t>
  </si>
  <si>
    <t xml:space="preserve">
Incontingencia por prestación del servicio</t>
  </si>
  <si>
    <t>Unidades administrativas sin claridad para alcanzar sus objetivos
Falta de personal,
 desconocimiento del proceso,
 sobrecarga laboral</t>
  </si>
  <si>
    <t>Unidades administrativas sin claridad para alcanzar sus objetivos</t>
  </si>
  <si>
    <t>Aplicación de normas No vigentes
Unidades administrativas sin claridad para alcanzar sus objetivos
Desarticulación de los sistemas MIPG.
Desactualización de los procesos y procedimientos
insatisfacción de los usuarios. 
Bajo compromiso de parte de la Alta Dirección</t>
  </si>
  <si>
    <t xml:space="preserve">
Desarticulación de los sistemas MIPG.</t>
  </si>
  <si>
    <t xml:space="preserve">Unidades administrativas sin claridad para alcanzar sus objetivos
Afectación en el desarrollo de los procesos de la entidad
Desarticulación de los sistemas MIPG.
Desactualización de los procesos y procedimientos
</t>
  </si>
  <si>
    <t xml:space="preserve">
Unidades administrativas sin claridad para alcanzar sus objetivos</t>
  </si>
  <si>
    <t xml:space="preserve">Desconocimiento del Proceso, </t>
  </si>
  <si>
    <t>asignación insuficiente para atender los programas y proyectos del plan estrategico institucional (falta de recursos)
 falta de controles,
 falta de capacitacion del personal.
Mala Planificación.
Sobre carga laboral.
Desconocimiento del proceso</t>
  </si>
  <si>
    <t>desconocimiento del proceso</t>
  </si>
  <si>
    <t>Interes de beneficiar al particular,
desconocimiento del proceso,
Afectación en el desarrollo de los procesos de la entidad, decisión no ajustada a derecho (Vigilancia Administrativa)
Aplicación de normas No vigentes (Vigilancia Administrativa) desconocimentp del debido proceso (Vigilancia Administrativa).
Falta de etica</t>
  </si>
  <si>
    <t>falta de etica</t>
  </si>
  <si>
    <t>Mala Planificación.</t>
  </si>
  <si>
    <t>asignación insuficiente para atender los programas y proyectos del plan estrategico institucional 
 falta de controles,
 falta de capacitacion del personal.
Mala Planificación 
Sobre carga laboral</t>
  </si>
  <si>
    <t>No lograr las metas establecidas para la Promoción y Proteccion de los Derechos  Colectivos y del Ambiente</t>
  </si>
  <si>
    <t>Fecha: 19/02/2020</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</si>
  <si>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</si>
  <si>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</si>
  <si>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</si>
  <si>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Velar por la promoción y defensa de los Derechos Humanos, las garantías fundamentales de la comunidad itagüiseña.</t>
  </si>
  <si>
    <t>No lograr las metas establecidas para la Promoción y Proteccion de los Derechos Humanos</t>
  </si>
  <si>
    <t>OBJETIVO: Garantizar los derechos humanos de la sociedad, mediante la intervención permanente en los despachos judiciales y administrativos, conducentes a la protección y restablecimiento de los de los derechos humanos y fundamentales a traves del ejercicio de los principios de la función pública, legalidad y debido proceso.</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</si>
  <si>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</si>
  <si>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</si>
  <si>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</si>
  <si>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</si>
  <si>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</si>
  <si>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</si>
  <si>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Garantizar la disponibilidad, integridad, actualización, optimización y la confidencialidad de la información y las tecnologías de la información 
a través de la formulación de lineamientos, políticas y directrices que contribuyan al funcionamiento de los procesos y al cumplimiento de la estrategia institucional</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</si>
  <si>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</si>
  <si>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</si>
  <si>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</si>
  <si>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</si>
  <si>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Formato Guia de afuera (FGD 08), levantar actas en aquellos eventos que requieran documentos de consultas (actos administrativos, consecutivos )</t>
  </si>
  <si>
    <t xml:space="preserve">cuatrimestral </t>
  </si>
  <si>
    <t xml:space="preserve">1. PLANEACIÓN INSTITUCIONAL </t>
  </si>
  <si>
    <t>Nº de usuarios insatisfechos con la prestación de los servicios de la entidad/ Nº de Usuarios Encuestados*100</t>
  </si>
  <si>
    <t>Fecha: 18/08/2020</t>
  </si>
  <si>
    <t>AMENAZA</t>
  </si>
  <si>
    <t>OPORTUNIDAD</t>
  </si>
  <si>
    <t>COMUNICACIÓN EXTERNA TIC</t>
  </si>
  <si>
    <t>TERRITORIALIDAD</t>
  </si>
  <si>
    <t>ESTRUCTURA ORGANIZACIONAL (Visión, Misión, Objetivos Institucionales, Política de Calidad y Organigrama)</t>
  </si>
  <si>
    <t>MIPG Version 2 Decreto 1499 de 2017</t>
  </si>
  <si>
    <t>RECURSOS HUMANOS</t>
  </si>
  <si>
    <t>RECURSOS FÍSICOS (OPERATIVOS)</t>
  </si>
  <si>
    <t>INFRAESTRUCTURA</t>
  </si>
  <si>
    <t xml:space="preserve">COMUNICACIÓN EXTERNA  </t>
  </si>
  <si>
    <t>6. GESTION DE LAS COMUNICACIONES</t>
  </si>
  <si>
    <t>8. GESTIÓN DE BIENES Y SERVICIOS</t>
  </si>
  <si>
    <t>10. EVALUACIÓN Y MEJORAMIENTO</t>
  </si>
  <si>
    <t xml:space="preserve">11.TECNOLOGIAS DE LA INFORMACION </t>
  </si>
  <si>
    <t>12. PROMOCION Y PROTECCION DE LOS DERECHOS COLECTIVOS</t>
  </si>
  <si>
    <t>MAPA DE RIESGOS   2022</t>
  </si>
  <si>
    <t>Versión: 05</t>
  </si>
  <si>
    <t>Fecha: 24/02/2022</t>
  </si>
  <si>
    <t>Personal Contratado/personal planeado o requerido *100</t>
  </si>
  <si>
    <t>Actividades realizadas del Plan de bienestar laboral y capacitación/Actividades programadas en el Plan de bienestar laboral y capacitación   *100</t>
  </si>
  <si>
    <t>Inclusion de los bienes asegurables en las pólizas de aseguramiento de bienes del Municipio</t>
  </si>
  <si>
    <t>Preventivo= sistema de gestión de calidad, procedimientos, normas internas, - ideario ético. Normatividad,Regimen Penal, Régimen disciplinario y Régimen del empleado public. Monitoreo a la informacion registrada en el  sistema de información.  sensibilizacion de personal a cargo del proceso.</t>
  </si>
  <si>
    <t>21/07/2022. Se realizó seguimiento a traves del resporte presentado por el ingeniero de sistemas,evidenciandose que No se presentaron Atenciones tardias e inoportunas a los mantenimientos durante el periodo enero-junio, por lo tanto No se materializó este riesgo de Atención tardía, inoportuna o no atención de los mantenimientos solicitados</t>
  </si>
  <si>
    <t>14/10/2022. Se materializó este riesgo por lo tanto se debe llevar acción de mejora (correctiva) al plan de mejoramiento con el fin de mantener actualizada la pagina web de la entidad
21/07/2022. No se materializó este riesgo de pagina web desactualizada, evidenciandose que se realizaron las publicaciones que fueron solicitadas.</t>
  </si>
  <si>
    <r>
      <t>30/06/2022</t>
    </r>
    <r>
      <rPr>
        <sz val="11"/>
        <rFont val="Arial"/>
        <family val="2"/>
      </rPr>
      <t xml:space="preserve">. El plan de bienestar laboral y capacitaciones se ha realizado en forma continua durante todo el semestre, incluso se han dictado capacitaciones adicionales que no fueron programadas dentro del plan lo cual es un factor positivo para reducir el riesgo.  Por lo anterior no se ha materializado el riesgo. 
</t>
    </r>
    <r>
      <rPr>
        <b/>
        <sz val="11"/>
        <rFont val="Arial"/>
        <family val="2"/>
      </rPr>
      <t/>
    </r>
  </si>
  <si>
    <t>Nro de publicaciones erroneas/Nro de publicaciones realizadas*100</t>
  </si>
  <si>
    <t xml:space="preserve">Cuatrimestral </t>
  </si>
  <si>
    <t xml:space="preserve">7. GESTION DOCUMENTAL </t>
  </si>
  <si>
    <r>
      <rPr>
        <b/>
        <sz val="10"/>
        <rFont val="Arial"/>
        <family val="2"/>
      </rPr>
      <t xml:space="preserve">30/12/2022 </t>
    </r>
    <r>
      <rPr>
        <sz val="10"/>
        <rFont val="Arial"/>
        <family val="2"/>
      </rPr>
      <t xml:space="preserve"> el riesgo no se materializo dado que se cumplio con la totalidad de las actividades programadas por la delegatura. lo que permitio cumplir con el objetivo del trimestre,  </t>
    </r>
    <r>
      <rPr>
        <b/>
        <sz val="10"/>
        <rFont val="Arial"/>
        <family val="2"/>
      </rPr>
      <t xml:space="preserve">                                  30/09/2022</t>
    </r>
    <r>
      <rPr>
        <sz val="10"/>
        <rFont val="Arial"/>
        <family val="2"/>
      </rPr>
      <t xml:space="preserve"> el riesgo  se materializo dado que no se cumplio con la totalidad de las  actividades programadas por la delegatura , lo que no permitio  cumplir con el objetivo  del trimestre, como plan de mejoramiento, llevaremos a cabo la realizacion de las otras dos actividades en el mes de noviembre y diciembre, para dar cumplimiento al 100%     (2/4)*100=50% </t>
    </r>
    <r>
      <rPr>
        <b/>
        <sz val="10"/>
        <rFont val="Arial"/>
        <family val="2"/>
      </rPr>
      <t xml:space="preserve">
03/08/2022.</t>
    </r>
    <r>
      <rPr>
        <sz val="10"/>
        <rFont val="Arial"/>
        <family val="2"/>
      </rPr>
      <t xml:space="preserve"> Control (evidencia y resultado). Se puede evidenciar a través del seguimiento al plan de acción que no se cumplió con las actividades programadas en el mismo. Por lo tanto, se materializó este riesgo. Se llevará a cabo acción preventiva y de mejora al plan de mejoramiento. Formula: (08/10)*100=80%</t>
    </r>
    <r>
      <rPr>
        <b/>
        <sz val="10"/>
        <rFont val="Arial"/>
        <family val="2"/>
      </rPr>
      <t xml:space="preserve">
30/03/2022</t>
    </r>
    <r>
      <rPr>
        <sz val="10"/>
        <rFont val="Arial"/>
        <family val="2"/>
      </rPr>
      <t xml:space="preserve"> el riesgo no se materializó dado que se cumplió con los objetivos allegados a la delegatura, lo que nos permitió cumplir con el obteivo del trimestre *100 (52/52)*100=100%
</t>
    </r>
  </si>
  <si>
    <r>
      <rPr>
        <b/>
        <sz val="10"/>
        <rFont val="Arial"/>
        <family val="2"/>
      </rPr>
      <t xml:space="preserve">30/12/2022  </t>
    </r>
    <r>
      <rPr>
        <sz val="10"/>
        <rFont val="Arial"/>
        <family val="2"/>
      </rPr>
      <t xml:space="preserve">el riesgo no se materializo dado que se realizo el debido proceso y escogencia del mecanismo de ley para llevar a cabo las diferentes asesorias, tramites y acciones solicitadas ante la delegatura, lo que nos permitio cumplir  con el objetivo del trimestre (108/108) *100=100% </t>
    </r>
    <r>
      <rPr>
        <b/>
        <sz val="10"/>
        <rFont val="Arial"/>
        <family val="2"/>
      </rPr>
      <t xml:space="preserve">  30/09/2022 </t>
    </r>
    <r>
      <rPr>
        <sz val="10"/>
        <rFont val="Arial"/>
        <family val="2"/>
      </rPr>
      <t>el riesgo no se materializo dado que se realizo el debido proceso y escogencia del mecanismo de ley para llevar a cabo las diferentes asesorias, tramites y acciones solicitadas ante la  delegatura, lo que nos permitio cumplir con el objetivo  del trimestre, (88/88)*100=100%</t>
    </r>
    <r>
      <rPr>
        <b/>
        <sz val="10"/>
        <rFont val="Arial"/>
        <family val="2"/>
      </rPr>
      <t xml:space="preserve">
30/06/2022</t>
    </r>
    <r>
      <rPr>
        <sz val="10"/>
        <rFont val="Arial"/>
        <family val="2"/>
      </rPr>
      <t xml:space="preserve"> el riesgo no se materializó dado que se cumplió con los objetivos allegados a la delegatura, lo que nos permitió cumplir con el obteivo del trimestre *100 (50/02)*100=100%</t>
    </r>
  </si>
  <si>
    <r>
      <rPr>
        <b/>
        <sz val="10"/>
        <rFont val="Arial"/>
        <family val="2"/>
      </rPr>
      <t>30/12/2022</t>
    </r>
    <r>
      <rPr>
        <sz val="10"/>
        <rFont val="Arial"/>
        <family val="2"/>
      </rPr>
      <t xml:space="preserve">  el riesgo no se materializo dado que se realizo el debido proceso y escogencia del mecanismo de ley para llevar a cabo las diferentes asesorias, tramites y acciones solicitadas ante la delegatura, lo que nos permitio cumplir  con el objetivo del trimestre (108/108) *100=100% </t>
    </r>
    <r>
      <rPr>
        <b/>
        <sz val="10"/>
        <rFont val="Arial"/>
        <family val="2"/>
      </rPr>
      <t xml:space="preserve">
30/09/2022 </t>
    </r>
    <r>
      <rPr>
        <sz val="10"/>
        <rFont val="Arial"/>
        <family val="2"/>
      </rPr>
      <t xml:space="preserve">No se ha materializado este riesgo por parte de la Delegatura de Colectivos y Ambiente, ya que las asesorias solicitadas en la personeria, fueron surtidas en su totalidad.(30/30)*100=100% </t>
    </r>
    <r>
      <rPr>
        <b/>
        <sz val="10"/>
        <rFont val="Arial"/>
        <family val="2"/>
      </rPr>
      <t xml:space="preserve">
30/06/2022</t>
    </r>
    <r>
      <rPr>
        <sz val="10"/>
        <rFont val="Arial"/>
        <family val="2"/>
      </rPr>
      <t xml:space="preserve"> el riesgo no se materializó dado que se cumplió con los objetivos allegados a la delegatura, lo que nos permitió cumplir con el obteivo del trimestre *100 (50/50)*100=100%</t>
    </r>
  </si>
  <si>
    <r>
      <rPr>
        <b/>
        <sz val="10"/>
        <rFont val="Arial"/>
        <family val="2"/>
      </rPr>
      <t xml:space="preserve">30/12/2022 </t>
    </r>
    <r>
      <rPr>
        <sz val="10"/>
        <rFont val="Arial"/>
        <family val="2"/>
      </rPr>
      <t xml:space="preserve"> teniendo en cuenta el indicador de cero fallos judiciales o administrativos contra funcionarios dentro de los 9 meses del año no se presentaron, por lo tanto no se materializó el riesgo.</t>
    </r>
    <r>
      <rPr>
        <b/>
        <sz val="10"/>
        <rFont val="Arial"/>
        <family val="2"/>
      </rPr>
      <t xml:space="preserve">
30/09/2021.</t>
    </r>
    <r>
      <rPr>
        <sz val="10"/>
        <rFont val="Arial"/>
        <family val="2"/>
      </rPr>
      <t xml:space="preserve">  La oficina de control interno viene presentando todos los informe de ley .  Con el fin de fortalecer la cultura de autocontrol al interior de la Personería se  vienen realizaron  campañas para el fomento del Autocontrol, se publican piezas graficas  en los medios de comunicación internos, descasapantallas . 
Además teniendo en cuenta el indicador de cero fallos judiciales o administrativos contra funcionarios dentro de los 9 meses del año no se presentaron, por lo tanto no se materializó el riesgo.
01/05/2022. De acuerdo a solicitud realizada a la Delegatura de Vigilancia administrativa mediante correo electronico, se pudó evidenciar que este riesgo No se materializó. Por lo tanto los controles de sensibilización sobre los valores del código de integridad de la entidad han sido eficaces.</t>
    </r>
  </si>
  <si>
    <r>
      <rPr>
        <b/>
        <sz val="10"/>
        <rFont val="Arial"/>
        <family val="2"/>
      </rPr>
      <t xml:space="preserve">30/12/2022 </t>
    </r>
    <r>
      <rPr>
        <sz val="10"/>
        <rFont val="Arial"/>
        <family val="2"/>
      </rPr>
      <t xml:space="preserve"> teniendo en cuenta el indicador de cero fallos judiciales o administrativos contra funcionarios dentro de los 9 meses del año no se presentaron, por lo tanto no se materializó el riesgo</t>
    </r>
    <r>
      <rPr>
        <b/>
        <sz val="10"/>
        <rFont val="Arial"/>
        <family val="2"/>
      </rPr>
      <t>.
30/09/2021</t>
    </r>
    <r>
      <rPr>
        <sz val="10"/>
        <rFont val="Arial"/>
        <family val="2"/>
      </rPr>
      <t>.  La oficina de control interno viene presentando todos los informe de ley .  Con el fin de fortalecer la cultura de autocontrol al interior de la Personería se  vienen realizaron  campañas para el fomento del Autocontrol, se publican piezas graficas  en los medios de comunicación internos, descasapantallas . 
Además teniendo en cuenta el indicador de cero fallos judiciales o administrativos contra funcionarios dentro de los 9 meses del año no se presentaron, por lo tanto no se materializó el riesgo.
01/05/2022. De acuerdo a solicitud realizada a la Delegatura de Vigilancia administrativa mediante correo electronico, se pudó evidenciar que este riesgo No se materializó. Por lo tanto los controles de sensibilización sobre los valores del código de integridad de la entidad han sido eficaces.</t>
    </r>
  </si>
  <si>
    <r>
      <rPr>
        <b/>
        <sz val="10"/>
        <rFont val="Arial"/>
        <family val="2"/>
      </rPr>
      <t xml:space="preserve">30/12/2022 </t>
    </r>
    <r>
      <rPr>
        <sz val="10"/>
        <rFont val="Arial"/>
        <family val="2"/>
      </rPr>
      <t xml:space="preserve">  teniendo en cuenta el indicador de cero fallos judiciales o administrativos contra funcionarios dentro de los 9 meses del año no se presentaron, por lo tanto no se materializó el riesgo.</t>
    </r>
    <r>
      <rPr>
        <b/>
        <sz val="10"/>
        <rFont val="Arial"/>
        <family val="2"/>
      </rPr>
      <t xml:space="preserve">
30/09/2021</t>
    </r>
    <r>
      <rPr>
        <sz val="10"/>
        <rFont val="Arial"/>
        <family val="2"/>
      </rPr>
      <t>.  La oficina de control interno viene presentando todos los informe de ley .  Con el fin de fortalecer la cultura de autocontrol al interior de la Personería se  vienen realizaron  campañas para el fomento del Autocontrol, se publican piezas graficas  en los medios de comunicación internos, descasapantallas . 
Además teniendo en cuenta el indicador de cero fallos judiciales o administrativos contra funcionarios dentro de los 9 meses del año no se presentaron, por lo tanto no se materializó el riesgo.
01/05/2022. De acuerdo a solicitud realizada a la Delegatura de Vigilancia administrativa mediante correo electronico, se pudó evidenciar que este riesgo No se materializó. Por lo tanto los controles de sensibilización sobre los valores del código de integridad de la entidad han sido eficaces.</t>
    </r>
  </si>
  <si>
    <r>
      <rPr>
        <b/>
        <sz val="10"/>
        <rFont val="Arial"/>
        <family val="2"/>
      </rPr>
      <t xml:space="preserve">30/12/2022   </t>
    </r>
    <r>
      <rPr>
        <sz val="10"/>
        <rFont val="Arial"/>
        <family val="2"/>
      </rPr>
      <t>teniendo en cuenta el indicador de cero fallos judiciales o administrativos contra funcionarios dentro de los 9 meses del año no se presentaron, por lo tanto no se materializó el riesgo.</t>
    </r>
    <r>
      <rPr>
        <b/>
        <sz val="10"/>
        <rFont val="Arial"/>
        <family val="2"/>
      </rPr>
      <t xml:space="preserve">
30/09/2021. </t>
    </r>
    <r>
      <rPr>
        <sz val="10"/>
        <rFont val="Arial"/>
        <family val="2"/>
      </rPr>
      <t xml:space="preserve"> La oficina de control interno viene presentando todos los informe de ley .  Con el fin de fortalecer la cultura de autocontrol al interior de la Personería se  vienen realizaron  campañas para el fomento del Autocontrol, se publican piezas graficas  en los medios de comunicación internos, descasapantallas . 
Además teniendo en cuenta el indicador de cero fallos judiciales o administrativos contra funcionarios dentro de los 9 meses del año no se presentaron, por lo tanto no se materializó el riesgo.
</t>
    </r>
    <r>
      <rPr>
        <b/>
        <sz val="10"/>
        <rFont val="Arial"/>
        <family val="2"/>
      </rPr>
      <t>01/05/2022</t>
    </r>
    <r>
      <rPr>
        <sz val="10"/>
        <rFont val="Arial"/>
        <family val="2"/>
      </rPr>
      <t>. De acuerdo a solicitud realizada a la Delegatura de Vigilancia administrativa mediante correo electronico, se pudó evidenciar que este riesgo No se materializó. Por lo tanto los controles de sensibilización sobre los valores del código de integridad de la entidad han sido eficaces.</t>
    </r>
  </si>
  <si>
    <r>
      <rPr>
        <b/>
        <sz val="10"/>
        <rFont val="Arial"/>
        <family val="2"/>
      </rPr>
      <t xml:space="preserve">30/12/2022   </t>
    </r>
    <r>
      <rPr>
        <sz val="10"/>
        <rFont val="Arial"/>
        <family val="2"/>
      </rPr>
      <t>teniendo en cuenta el indicador de cero fallos judiciales o administrativos contra funcionarios dentro de los 9 meses del año no se presentaron, por lo tanto no se materializó el riesgo.</t>
    </r>
    <r>
      <rPr>
        <b/>
        <sz val="10"/>
        <rFont val="Arial"/>
        <family val="2"/>
      </rPr>
      <t xml:space="preserve">
30/09/2021</t>
    </r>
    <r>
      <rPr>
        <sz val="10"/>
        <rFont val="Arial"/>
        <family val="2"/>
      </rPr>
      <t xml:space="preserve">.  La oficina de control interno viene presentando todos los informe de ley .  Con el fin de fortalecer la cultura de autocontrol al interior de la Personería se  vienen realizaron  campañas para el fomento del Autocontrol, se publican piezas graficas  en los medios de comunicación internos, descasapantallas . 
Además teniendo en cuenta el indicador de cero fallos judiciales o administrativos contra funcionarios dentro de los 9 meses del año no se presentaron, por lo tanto no se materializó el riesgo.
</t>
    </r>
    <r>
      <rPr>
        <b/>
        <sz val="10"/>
        <rFont val="Arial"/>
        <family val="2"/>
      </rPr>
      <t>01/05/2022</t>
    </r>
    <r>
      <rPr>
        <sz val="10"/>
        <rFont val="Arial"/>
        <family val="2"/>
      </rPr>
      <t>. De acuerdo a solicitud realizada a la Delegatura de Vigilancia administrativa mediante correo electronico, se pudó evidenciar que este riesgo No se materializó. Por lo tanto los controles de sensibilización sobre los valores del código de integridad de la entidad han sido eficaces.</t>
    </r>
  </si>
  <si>
    <r>
      <rPr>
        <b/>
        <sz val="10"/>
        <rFont val="Arial"/>
        <family val="2"/>
      </rPr>
      <t xml:space="preserve">30/12/2022: </t>
    </r>
    <r>
      <rPr>
        <sz val="10"/>
        <rFont val="Arial"/>
        <family val="2"/>
      </rPr>
      <t>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t>
    </r>
    <r>
      <rPr>
        <b/>
        <sz val="10"/>
        <rFont val="Arial"/>
        <family val="2"/>
      </rPr>
      <t xml:space="preserve">
30/09/2022:</t>
    </r>
    <r>
      <rPr>
        <sz val="10"/>
        <rFont val="Arial"/>
        <family val="2"/>
      </rPr>
      <t xml:space="preserve"> Se evidencia mediante control trimestral se cumplió con el 100% de las metas establecidas, por lo tanto de acuerdo con el indicador: Nro. De actividades cumplidas/ Nro. de actividades programadas*100 (9/9) *100), no se materializó el riesgo.
</t>
    </r>
    <r>
      <rPr>
        <b/>
        <sz val="10"/>
        <rFont val="Arial"/>
        <family val="2"/>
      </rPr>
      <t xml:space="preserve">30/06/2022: </t>
    </r>
    <r>
      <rPr>
        <sz val="10"/>
        <rFont val="Arial"/>
        <family val="2"/>
      </rPr>
      <t xml:space="preserve">Se evidencia mediante control trimestral se cumplió con el 100% de las metas establecidas, por lo tanto de acuerdo con el indicador: Nro. De actividades cumplidas/ Nro. de actividades programadas*100 (8/8) *100), no se materializó el riesgo. </t>
    </r>
    <r>
      <rPr>
        <b/>
        <sz val="10"/>
        <rFont val="Arial"/>
        <family val="2"/>
      </rPr>
      <t xml:space="preserve">
31/03/2022:  </t>
    </r>
    <r>
      <rPr>
        <sz val="10"/>
        <rFont val="Arial"/>
        <family val="2"/>
      </rPr>
      <t xml:space="preserve">Se evidencia mediante control trimestral se cumplió con el 100% de las metas establecidas. El riesgo materializado fue el minimo. De las  actividades programadas en el plan de accion se cumplió el 100%. La acción fue eficaz. Se cumplieron las metas establecidas en un 100% para el primer trimestre, y el riesgo no se materializó.  </t>
    </r>
    <r>
      <rPr>
        <sz val="10"/>
        <color rgb="FFFF0000"/>
        <rFont val="Arial"/>
        <family val="2"/>
      </rPr>
      <t xml:space="preserve"> 
</t>
    </r>
  </si>
  <si>
    <r>
      <rPr>
        <b/>
        <sz val="10"/>
        <rFont val="Arial"/>
        <family val="2"/>
      </rPr>
      <t xml:space="preserve">30/12/2022: </t>
    </r>
    <r>
      <rPr>
        <sz val="10"/>
        <rFont val="Arial"/>
        <family val="2"/>
      </rPr>
      <t>Se evidencia a traves de la formula Nro. de acciones presentadas /Nro. Acciones rechazadas y/o  inadmitidas*100, que de 453</t>
    </r>
    <r>
      <rPr>
        <sz val="10"/>
        <color rgb="FFFF0000"/>
        <rFont val="Arial"/>
        <family val="2"/>
      </rPr>
      <t xml:space="preserve"> </t>
    </r>
    <r>
      <rPr>
        <sz val="10"/>
        <rFont val="Arial"/>
        <family val="2"/>
      </rPr>
      <t>acciones presentadas, ninguna fue rechazada ni inadmitida, por lo tanto NO  se materializó el riesgo.</t>
    </r>
    <r>
      <rPr>
        <b/>
        <sz val="10"/>
        <rFont val="Arial"/>
        <family val="2"/>
      </rPr>
      <t xml:space="preserve">
30/06/2022:</t>
    </r>
    <r>
      <rPr>
        <sz val="10"/>
        <rFont val="Arial"/>
        <family val="2"/>
      </rPr>
      <t xml:space="preserve"> Se evidencia a traves de la formula Nro. de acciones presentadas /Nro. Acciones rechazadas y/o  inadmitidas*100, que de 369 acciones presentadas, ninguna fue rechazada ni inadmitida, por lo tanto NO  se materializó el riesgo.</t>
    </r>
  </si>
  <si>
    <r>
      <rPr>
        <b/>
        <sz val="10"/>
        <rFont val="Arial"/>
        <family val="2"/>
      </rPr>
      <t xml:space="preserve">
30/12/2022:</t>
    </r>
    <r>
      <rPr>
        <sz val="10"/>
        <rFont val="Arial"/>
        <family val="2"/>
      </rPr>
      <t xml:space="preserve"> Se evidencia mediante el control trimestral que se cumplió con el 100% de las actividades en relación a las declaraciones recibidas.       Durante el cuarto trimestre se tramitaron 25 declaraciones de victimas, de 25 solicitudes de declaraciones. No se materializó el Riesgo, por lo tanto no se requieren acciones de mejora. </t>
    </r>
    <r>
      <rPr>
        <b/>
        <sz val="10"/>
        <rFont val="Arial"/>
        <family val="2"/>
      </rPr>
      <t xml:space="preserve">
30/09/2022: </t>
    </r>
    <r>
      <rPr>
        <sz val="10"/>
        <rFont val="Arial"/>
        <family val="2"/>
      </rPr>
      <t>Se evidencia mediante el control trimestral que se cumplió con el 100% de las actividades en relación a las declaraciones recibidas.       Durante el segundo trimestre se tramitaron 29 declaraciones de victimas, de 29 solicitudes de declaraciones. No se materializó el Riesgo, por lo tanto no se requieren acciones de mejora. Se solicitará modificar el registro como evidencia, ya que no corresponde al "Registros de Inducción en el puesto de trabajo".</t>
    </r>
    <r>
      <rPr>
        <b/>
        <sz val="10"/>
        <rFont val="Arial"/>
        <family val="2"/>
      </rPr>
      <t xml:space="preserve">
30/06/2022: </t>
    </r>
    <r>
      <rPr>
        <sz val="10"/>
        <rFont val="Arial"/>
        <family val="2"/>
      </rPr>
      <t>Se evidencia mediante el control trimestral que se cumplió con el 100% de las actividades en relación a las declaraciones recibidas.       Durante el segundo trimestre se tramitaron 101 declaraciones de victimas, de 101 solicitudes de declaraciones. No se materializó el Riesgo, por lo tanto no se requieren acciones de mejora. Se solicitará modificar el registro como evidencia, ya que no corresponde al "Registros de Inducción en el puesto de trabajo".</t>
    </r>
    <r>
      <rPr>
        <b/>
        <sz val="10"/>
        <rFont val="Arial"/>
        <family val="2"/>
      </rPr>
      <t xml:space="preserve">
31/3/2022:</t>
    </r>
    <r>
      <rPr>
        <sz val="10"/>
        <rFont val="Arial"/>
        <family val="2"/>
      </rPr>
      <t xml:space="preserve"> Se evidencia mediante el control trimestral que se cumplió con el 100% de las activiades en relación a las declaraciones recibidas.           Durante el primer trimestre se tramitaron 123 declaraciones de victimas, de 123 solicitudes de declaraciones.  por desplazamiento: 115, por homicidio: 3  declaraciones, por amenza: 3, delitos contra la libertad sexual en desarrollo del conflito armado 2:  De esta manera se puede evidenciar un avance del 100% en las declaraciones recibidas. La accion fue efectiva. No se materializó el Riesgo, por lo tanto no se requieren acciones preventivas y de mejora</t>
    </r>
    <r>
      <rPr>
        <sz val="10"/>
        <color rgb="FFFF0000"/>
        <rFont val="Arial"/>
        <family val="2"/>
      </rPr>
      <t xml:space="preserve">. </t>
    </r>
    <r>
      <rPr>
        <b/>
        <sz val="10"/>
        <color rgb="FFFF0000"/>
        <rFont val="Arial"/>
        <family val="2"/>
      </rPr>
      <t xml:space="preserve">            </t>
    </r>
  </si>
  <si>
    <r>
      <t xml:space="preserve">30/12/2022:  </t>
    </r>
    <r>
      <rPr>
        <sz val="10"/>
        <rFont val="Arial"/>
        <family val="2"/>
      </rPr>
      <t>Se evidencia mediante el control semestral que se cumplió con el 100% de las actividades en relación a las asesorias brindadas.       Durante el segundo semestre se tramitaron 320 asesorias. No se materializó el Riesgo, por lo tanto no se requieren acciones de mejora. Nº de asesorias brindadas/Nº de asesorias solicitadas X 100, (320/320).</t>
    </r>
    <r>
      <rPr>
        <b/>
        <sz val="10"/>
        <rFont val="Arial"/>
        <family val="2"/>
      </rPr>
      <t xml:space="preserve">
30/06/2022: </t>
    </r>
    <r>
      <rPr>
        <sz val="10"/>
        <rFont val="Arial"/>
        <family val="2"/>
      </rPr>
      <t xml:space="preserve"> Se evidencia mediante el control semestral que se cumplió con el 100% de las actividades en relación a las asesorias brindadas.       Durante el segundo semestre se tramitaron 176 asesorias. No se materializó el Riesgo, por lo tanto no se requieren acciones de mejora. Nº de asesorias brindadas/Nº de asesorias solicitadas X 100, (176/176).</t>
    </r>
  </si>
  <si>
    <r>
      <t xml:space="preserve">30/12/2022  </t>
    </r>
    <r>
      <rPr>
        <sz val="10"/>
        <rFont val="Arial"/>
        <family val="2"/>
      </rPr>
      <t>No se materializó el riesgo, Meta cumplida del 100% porque no hay denuncias ni fallos judiciales o administrativos emitidos contra servidores públicos de la Delegatura que incurra en conductas sobre extralimitación u omisión de funciones, no se incurrió en ninguna indebida información con el propósito de favorecer a terceros.</t>
    </r>
    <r>
      <rPr>
        <b/>
        <sz val="10"/>
        <rFont val="Arial"/>
        <family val="2"/>
      </rPr>
      <t xml:space="preserve">
30/09/2022  </t>
    </r>
    <r>
      <rPr>
        <sz val="10"/>
        <rFont val="Arial"/>
        <family val="2"/>
      </rPr>
      <t>No se materializó el riesgo, Meta cumplida del 100% porque no hay denuncias ni fallos judiciales o administrativos emitidos contra servidores públicos de la Delegatura que incurra en conductas sobre extralimitación u omisión de funciones, no se incurrió en ninguna indebida información con el propósito de favorecer a terceros.</t>
    </r>
    <r>
      <rPr>
        <b/>
        <sz val="10"/>
        <rFont val="Arial"/>
        <family val="2"/>
      </rPr>
      <t xml:space="preserve">
30/04/2022 </t>
    </r>
    <r>
      <rPr>
        <sz val="10"/>
        <rFont val="Arial"/>
        <family val="2"/>
      </rPr>
      <t>Se cumplió la meta en 100%, no se materializó ningún riesgo, cero fallos judiciales y administrativos en contra de los funcionarios de la Delegatura. A la fecha no se han presentado denuncias sobre ocultamiento de información a la comunidad.</t>
    </r>
  </si>
  <si>
    <r>
      <rPr>
        <b/>
        <sz val="10"/>
        <rFont val="Arial"/>
        <family val="2"/>
      </rPr>
      <t xml:space="preserve">30/12/2022: </t>
    </r>
    <r>
      <rPr>
        <sz val="10"/>
        <rFont val="Arial"/>
        <family val="2"/>
      </rPr>
      <t>Se cumplió la meta en 100%, no se materializó ningún riesgo, cero fallos judiciales y administrativos en contra de los funcionarios de la Delegatura. A la fecha no se han presentado denuncias sobre ocultamiento de información a la comunidad.</t>
    </r>
    <r>
      <rPr>
        <b/>
        <sz val="10"/>
        <rFont val="Arial"/>
        <family val="2"/>
      </rPr>
      <t xml:space="preserve">
30/09/2022:</t>
    </r>
    <r>
      <rPr>
        <sz val="10"/>
        <rFont val="Arial"/>
        <family val="2"/>
      </rPr>
      <t xml:space="preserve"> Se cumplió la meta en 100%, no se materializó ningún riesgo, cero fallos judiciales y administrativos en contra de los funcionarios de la Delegatura. A la fecha no se han presentado denuncias sobre ocultamiento de información a la comunidad.</t>
    </r>
    <r>
      <rPr>
        <b/>
        <sz val="10"/>
        <rFont val="Arial"/>
        <family val="2"/>
      </rPr>
      <t xml:space="preserve">
30/04/2022:</t>
    </r>
    <r>
      <rPr>
        <sz val="10"/>
        <rFont val="Arial"/>
        <family val="2"/>
      </rPr>
      <t xml:space="preserve"> Se cumplió la meta en 100%, no se materializó ningún riesgo, cero fallos judiciales y administrativos en contra de los funcionarios de la Delegatura. A la fecha no se han presentado denuncias sobre ocultamiento de información a la comunidad.</t>
    </r>
  </si>
  <si>
    <r>
      <t>30/12/2022:</t>
    </r>
    <r>
      <rPr>
        <sz val="10"/>
        <rFont val="Arial"/>
        <family val="2"/>
      </rPr>
      <t xml:space="preserve"> Se cumplió la meta en 100%, no se materializó ningún riesgo de corrupción con relación a guardar silencio en actividades ilíocitas o ilegales, cero fallos judiciales y administrativos en contra de los funcionarios de la Delegatura. A la fecha no se han presentado denuncias sobre omisión en la información para favorecer a terceros.  </t>
    </r>
    <r>
      <rPr>
        <b/>
        <sz val="10"/>
        <rFont val="Arial"/>
        <family val="2"/>
      </rPr>
      <t xml:space="preserve">
30/09/2022: </t>
    </r>
    <r>
      <rPr>
        <sz val="10"/>
        <rFont val="Arial"/>
        <family val="2"/>
      </rPr>
      <t xml:space="preserve">Se cumplió la meta en 100%, no se materializó ningún riesgo de corrupción con relación a guardar silencio en actividades ilíocitas o ilegales, cero fallos judiciales y administrativos en contra de los funcionarios de la Delegatura. A la fecha no se han presentado denuncias sobre omisión en la información para favorecer a terceros.  </t>
    </r>
    <r>
      <rPr>
        <b/>
        <sz val="10"/>
        <rFont val="Arial"/>
        <family val="2"/>
      </rPr>
      <t xml:space="preserve">
30/04/2022. </t>
    </r>
    <r>
      <rPr>
        <sz val="10"/>
        <rFont val="Arial"/>
        <family val="2"/>
      </rPr>
      <t>Se cumplió la meta en 100%, no se materializó ningún riesgo, cero fallos judiciales y administrativos en contra de los funcionarios de la Delegatura. A la fecha no se han presentado denuncias sobre favorecimiento a terceros, de esta manera no se materializó el riesgo de corrupción.</t>
    </r>
  </si>
  <si>
    <r>
      <t xml:space="preserve">30/12/2022: </t>
    </r>
    <r>
      <rPr>
        <sz val="10"/>
        <rFont val="Arial"/>
        <family val="2"/>
      </rPr>
      <t>Se cumplió la meta en 100%, no se materializó ningún riesgo, cero fallos judiciales y administrativos en contra de los funcionarios de la Delegatura. A la fecha no se han presentado denuncias sobre favorecimiento a terceros, de esta manera no se materializó el riesgo de corrupción.</t>
    </r>
    <r>
      <rPr>
        <b/>
        <sz val="10"/>
        <rFont val="Arial"/>
        <family val="2"/>
      </rPr>
      <t xml:space="preserve">
30/09/2022: </t>
    </r>
    <r>
      <rPr>
        <sz val="10"/>
        <rFont val="Arial"/>
        <family val="2"/>
      </rPr>
      <t>Se cumplió la meta en 100%, no se materializó ningún riesgo, cero fallos judiciales y administrativos en contra de los funcionarios de la Delegatura. A la fecha no se han presentado denuncias sobre favorecimiento a terceros, de esta manera no se materializó el riesgo de corrupción</t>
    </r>
    <r>
      <rPr>
        <b/>
        <sz val="10"/>
        <rFont val="Arial"/>
        <family val="2"/>
      </rPr>
      <t xml:space="preserve">
30/04/2022 </t>
    </r>
    <r>
      <rPr>
        <sz val="10"/>
        <rFont val="Arial"/>
        <family val="2"/>
      </rPr>
      <t>Se cumplió la meta en 100%, no se materializó ningún riesgo, cero fallos judiciales y administrativos en contra de los funcionarios de la Delegatura. A la fecha no se han presentado denuncias sobre cobros por la realización de trámite y elaboración de documentos administrativos que son un servicio social y son completamente gratuitos.</t>
    </r>
    <r>
      <rPr>
        <b/>
        <sz val="10"/>
        <rFont val="Arial"/>
        <family val="2"/>
      </rPr>
      <t xml:space="preserve"> </t>
    </r>
  </si>
  <si>
    <r>
      <t xml:space="preserve">30/12/2022: </t>
    </r>
    <r>
      <rPr>
        <sz val="10"/>
        <rFont val="Arial"/>
        <family val="2"/>
      </rPr>
      <t>Se cumplió la meta en 100%, no se materializó ningún riesgo de corrupción con relación a guardar silencio en actividades ilíocitas o ilegales, cero fallos judiciales y administrativos en contra de los funcionarios de la Delegatura. A la fecha no se han presentado denuncias sobre omisión en la información para favorecer a terceros</t>
    </r>
    <r>
      <rPr>
        <b/>
        <sz val="10"/>
        <rFont val="Arial"/>
        <family val="2"/>
      </rPr>
      <t xml:space="preserve">. 
30/09/2022: </t>
    </r>
    <r>
      <rPr>
        <sz val="10"/>
        <rFont val="Arial"/>
        <family val="2"/>
      </rPr>
      <t xml:space="preserve">Se cumplió la meta en 100%, no se materializó ningún riesgo de corrupción con relación a guardar silencio en actividades ilíocitas o ilegales, cero fallos judiciales y administrativos en contra de los funcionarios de la Delegatura. A la fecha no se han presentado denuncias sobre omisión en la información para favorecer a terceros. </t>
    </r>
    <r>
      <rPr>
        <b/>
        <sz val="10"/>
        <rFont val="Arial"/>
        <family val="2"/>
      </rPr>
      <t xml:space="preserve">
30/04/2022 </t>
    </r>
    <r>
      <rPr>
        <sz val="10"/>
        <rFont val="Arial"/>
        <family val="2"/>
      </rPr>
      <t>Se cumplió la meta en 100%, no se materializó ningún riesgo de corrupción con relación a guardar silencio en actividades ilíocitas o ilegales, cero fallos judiciales y administrativos en contra de los funcionarios de la Delegatura. A la fecha no se han presentado denuncias sobre omisión en la información para favorecer a terceros.</t>
    </r>
  </si>
  <si>
    <r>
      <rPr>
        <b/>
        <sz val="10"/>
        <rFont val="Arial"/>
        <family val="2"/>
      </rPr>
      <t xml:space="preserve">30/12/2022 CUARTO TRIMESTRE
Se impulsan los procesos evitando vencimientos de términos y la prescripcion en cualquiera de las etapas procesales.
30/09/2022 TERCER TRIMESTRE
</t>
    </r>
    <r>
      <rPr>
        <sz val="10"/>
        <rFont val="Arial"/>
        <family val="2"/>
      </rPr>
      <t>Se tiene presente los terminos procesales que trajo la Ley 1952/2019 y 2094/2021, por tanto se continua con el seguimiento y control a los terminos procesales, verificando a l vez las alarmas que  genera el sistema de PQRS, igualmente revisión de las carpetas fisicas de los 33 expdientes activos , se concluye que no se ha presentado prescripción alguna por ello el riesgo no se ha materializado.</t>
    </r>
    <r>
      <rPr>
        <b/>
        <sz val="10"/>
        <rFont val="Arial"/>
        <family val="2"/>
      </rPr>
      <t xml:space="preserve">
30/06/2022 Segundo Trimestre
</t>
    </r>
    <r>
      <rPr>
        <sz val="10"/>
        <rFont val="Arial"/>
        <family val="2"/>
      </rPr>
      <t>Se continua con el seguimiento y control a los terminos procesales, verificando a l vez las alarmas que  genera el sistema de PQRS, igualmente revisión de las carpetas fisicas de los 30 expdientes activos , se concluye que no se ha presentado prescripción alguna por ello el riesgo no se ha materializado.</t>
    </r>
    <r>
      <rPr>
        <b/>
        <sz val="10"/>
        <rFont val="Arial"/>
        <family val="2"/>
      </rPr>
      <t xml:space="preserve">
31/03/2022 Primer Trimestre</t>
    </r>
    <r>
      <rPr>
        <sz val="10"/>
        <rFont val="Arial"/>
        <family val="2"/>
      </rPr>
      <t xml:space="preserve">
Se inicia el año con 39 procesos entre indagaciones e investigaciones disciplinarias, en las cuales se realizaron un total de 203 actuaciones que impulsaron dichos expedientes, entre ello autos de archivo,  apertura de investigaciones (cambio de etapa preliminar a investigación), cierre de investigación, remisión de expediente, practica de  diligencias (versión libres, declaraciones juramentas, solicitud de información y otras pruebas decretadas), respuestas a solicitudes de expedcion de copias entre otras, para finalizar con 30 procesos.
Se concluye que durante este periodo no se presenta la prescripción
</t>
    </r>
  </si>
  <si>
    <r>
      <t xml:space="preserve">30/12/2022 Cuarto trimestre.
Revisión permanente de los procesos con el fin de verificar cumplimiento de requisitosen garantía de los derchos de los sujetos procesales, etre ellos el debido proceso.
30/09/2022 Tercer Trimestre.
Se </t>
    </r>
    <r>
      <rPr>
        <sz val="10"/>
        <rFont val="Arial"/>
        <family val="2"/>
      </rPr>
      <t xml:space="preserve">Verificó el cumplimiento de los requisitos y revision permanente  de los 33 procesos disciplinarios, teniendo presente aquellos que se aperturaron bajo la Ley 734/2002 e igualmente se ajusta el procedimiento y formatos para los procesos que se aperturaron bajo la ley 1952/2019 y 2094/2021. </t>
    </r>
    <r>
      <rPr>
        <b/>
        <sz val="10"/>
        <rFont val="Arial"/>
        <family val="2"/>
      </rPr>
      <t xml:space="preserve">
30/06/2022 Segundo Trimestre
</t>
    </r>
    <r>
      <rPr>
        <sz val="10"/>
        <rFont val="Arial"/>
        <family val="2"/>
      </rPr>
      <t>El Delegado, líder del procesos hace seguimiento a las actuales y autos que se emitan en cada caso revisando lasa actuaciones en aras de garantizar el debido procesos a las partes involucradas. A la fecha el riesgo no se ha presentado.</t>
    </r>
    <r>
      <rPr>
        <b/>
        <sz val="10"/>
        <rFont val="Arial"/>
        <family val="2"/>
      </rPr>
      <t xml:space="preserve">
                               31/03/2022, Primer Trimestre 2022
SE MATERIALIZA EL RIESGO, </t>
    </r>
    <r>
      <rPr>
        <sz val="10"/>
        <rFont val="Arial"/>
        <family val="2"/>
      </rPr>
      <t xml:space="preserve">toda vez que se declaró nulidad dentro del proceso 006-2020 por avizorarse una indebida noticación al disciplinado de la apertura de la investigación disciplinaria.
</t>
    </r>
  </si>
  <si>
    <r>
      <rPr>
        <b/>
        <sz val="10"/>
        <rFont val="Arial"/>
        <family val="2"/>
      </rPr>
      <t xml:space="preserve">30/12/2022 Cuarto trimestre
Vigilancia en la aplicación de la normas disciplinarias y observacia en ejecutar los procedimientos que rigen la acción disciplinaria.
30/09/2022 Tercer trimestre
</t>
    </r>
    <r>
      <rPr>
        <sz val="10"/>
        <rFont val="Arial"/>
        <family val="2"/>
      </rPr>
      <t xml:space="preserve">Seguimientos a las actuaciones,   estudio y  analisis de las decisiones que se toman.  No se ha preentado el riesgo.
</t>
    </r>
    <r>
      <rPr>
        <b/>
        <sz val="10"/>
        <rFont val="Arial"/>
        <family val="2"/>
      </rPr>
      <t xml:space="preserve">
30/06/2022 Segundo trimestre
</t>
    </r>
    <r>
      <rPr>
        <sz val="10"/>
        <rFont val="Arial"/>
        <family val="2"/>
      </rPr>
      <t>Seguimientos a las actuaciones, revisión y analisis de parte del equipo de trabajo y estudio para analisis de las decisiones que se toman.  No se ha preentado el riesgo.</t>
    </r>
    <r>
      <rPr>
        <b/>
        <sz val="10"/>
        <rFont val="Arial"/>
        <family val="2"/>
      </rPr>
      <t xml:space="preserve">
31/03/2022,  Primer Trimestre 2022
</t>
    </r>
    <r>
      <rPr>
        <sz val="10"/>
        <rFont val="Arial"/>
        <family val="2"/>
      </rPr>
      <t>No se materializa el riesgo de corrupción,  toda vez que no se presentan interpretaciones subjetivas tanto de la normatividad vigente, como tampoco valoración subjetiva en las actuaciones y diligencias que se practican, al igual no existen en contra de  los funcionarios adscritos a la Delegatura y encargados del procedimiento disciplinario,  por conductas de omision o acción en el cumplimiento de sus funciones como operadores disciplinarios.
Se cumpli con la meta de 0% fallos judiciales o disciplinrios</t>
    </r>
  </si>
  <si>
    <r>
      <rPr>
        <b/>
        <sz val="10"/>
        <rFont val="Arial"/>
        <family val="2"/>
      </rPr>
      <t>30/12/2022 Cuarto Trimestre
Ejectuar y cumplir con las acciones y diligencias programadas impulsando los procesos  en los terminos fijados por ley. 
30/09/2022 Tercer Trimstre</t>
    </r>
    <r>
      <rPr>
        <sz val="10"/>
        <rFont val="Arial"/>
        <family val="2"/>
      </rPr>
      <t xml:space="preserve">
Adecuacion y capacitación de los cambios quepresenta a Ley 1952/2019 y 2094/2021 a los funcionarios delegados en el proceso disciplinario, instruyendolos  en las diferentes etapas procesales. 
30/06/2022</t>
    </r>
    <r>
      <rPr>
        <b/>
        <sz val="10"/>
        <rFont val="Arial"/>
        <family val="2"/>
      </rPr>
      <t xml:space="preserve">  Segundo Trimstre</t>
    </r>
    <r>
      <rPr>
        <sz val="10"/>
        <rFont val="Arial"/>
        <family val="2"/>
      </rPr>
      <t xml:space="preserve">
Retroalimentación  de los compromisos  institucionales  y eticos, solictiude de informes  y revisión a los controles  existentes.  No  existe queja  alguna contra funcionarios del proceso disciplinario. de ahí que no se ha presentado el riesgo.
31/03/2022, Primer Trimestre 2022
En el ptrimer trimestre se impulsaron los 39 procesos discipllinarios, efectuandose un tota de 203 actuciones, que llevaron al cierre, archivo y apertura de investigaciones y en  ninguno de ellos se presentó el fenomeno de la prescipción,  se concluye que NO se presenta el riesgo en  dilatar o vencimiento de terminos que favoresca a un tercero, a traves de la prescripción,  al igual no existen denuncias penales o dsciplinarias en contra de los funcionarios que ejercen la función disciplinaria
Se cumple con la meta, al tener un indicador en 0%</t>
    </r>
  </si>
  <si>
    <r>
      <t xml:space="preserve">30/12/2022
Control y vigilancia permantene de la documentación que hace parte de los expedientes, en su archivo y foliado.
30/09/2022 
</t>
    </r>
    <r>
      <rPr>
        <sz val="10"/>
        <rFont val="Arial"/>
        <family val="2"/>
      </rPr>
      <t xml:space="preserve">Se continua con la revisión de las actuaciones y pruebas decretas que reposan en los expedientes, verificando el debido proceso, No se ha presentado el riesgo.
</t>
    </r>
    <r>
      <rPr>
        <b/>
        <sz val="10"/>
        <rFont val="Arial"/>
        <family val="2"/>
      </rPr>
      <t xml:space="preserve">
30/06/2022 
</t>
    </r>
    <r>
      <rPr>
        <sz val="10"/>
        <rFont val="Arial"/>
        <family val="2"/>
      </rPr>
      <t>Inspección a los expedientes para  revisión de la documentaión que reposa en las carpeta.  No se ha presentado el riesgo.</t>
    </r>
    <r>
      <rPr>
        <b/>
        <sz val="10"/>
        <rFont val="Arial"/>
        <family val="2"/>
      </rPr>
      <t xml:space="preserve">
31/03/2022,  Primer trimestre
</t>
    </r>
    <r>
      <rPr>
        <sz val="10"/>
        <rFont val="Arial"/>
        <family val="2"/>
      </rPr>
      <t>El manejo y administración documental, que conforma los expedientes, estan regladas a traves del sistema SISGED;  SGC, radicación en la taquilla unica de correspondecia, sistemas que son administrados por funcionarios adscritos a la Secretaría General, por tanto se tiene controles documentales que evitan la perdida, ocultamiento o destrucción de documentos que conforman los expedientes fisicos disciplinarios, debidamente custodiados para su debida reserva .  Se conculye que el riesgo NO se materializa, se cumple con la meta, al tener el indicador en 0%</t>
    </r>
  </si>
  <si>
    <r>
      <t xml:space="preserve">30/12/2022
Ejercicio de actividades que resalten los valores eticos e institucionales.
30/09/2022  Tercer trimestre
</t>
    </r>
    <r>
      <rPr>
        <sz val="10"/>
        <rFont val="Arial"/>
        <family val="2"/>
      </rPr>
      <t>Seguimiento a los informes y vigilancia a los sistemas de gestion SISGED Y PQR</t>
    </r>
    <r>
      <rPr>
        <b/>
        <sz val="10"/>
        <rFont val="Arial"/>
        <family val="2"/>
      </rPr>
      <t>S</t>
    </r>
    <r>
      <rPr>
        <sz val="10"/>
        <rFont val="Arial"/>
        <family val="2"/>
      </rPr>
      <t xml:space="preserve">
</t>
    </r>
    <r>
      <rPr>
        <b/>
        <sz val="10"/>
        <rFont val="Arial"/>
        <family val="2"/>
      </rPr>
      <t xml:space="preserve">
30/06/2022  Segundo trimestre.
</t>
    </r>
    <r>
      <rPr>
        <sz val="10"/>
        <rFont val="Arial"/>
        <family val="2"/>
      </rPr>
      <t>Vigilancia a los controles existentes sistema PQRS y planilla digital, e inspección a los expedientes.  No se ha materializado el riesgo.</t>
    </r>
    <r>
      <rPr>
        <b/>
        <sz val="10"/>
        <rFont val="Arial"/>
        <family val="2"/>
      </rPr>
      <t xml:space="preserve">
31/03/2022  Primer trimestre 2022
</t>
    </r>
    <r>
      <rPr>
        <sz val="10"/>
        <rFont val="Arial"/>
        <family val="2"/>
      </rPr>
      <t xml:space="preserve">No se materializa el riesgo toda vez que no se ha presentado denuncias penales o disciplinarias en contra de los funcionarios que ejercen la función disciplinaria, que hayan faltado a su deber morales, eticio y laboral favoreciendo a terceros </t>
    </r>
  </si>
  <si>
    <r>
      <t xml:space="preserve">30/12/2022 Seguimiento y revisión de los expedientes que se tienen activos, revisando la practica de las pruebas decretadas y evaluando las mismas, para la toma de decisiones.
30/09/2022 Tercer trimestre.
</t>
    </r>
    <r>
      <rPr>
        <sz val="10"/>
        <rFont val="Arial"/>
        <family val="2"/>
      </rPr>
      <t>Seguimiento y revisión de los 32 expedientes que se tienen activos, revisando la practica de las pruebas decretadas y evaluando las mismas, para la toma de decisiones.</t>
    </r>
    <r>
      <rPr>
        <b/>
        <sz val="10"/>
        <rFont val="Arial"/>
        <family val="2"/>
      </rPr>
      <t xml:space="preserve">
30/06/2022 Segudo Trimestre.
</t>
    </r>
    <r>
      <rPr>
        <sz val="10"/>
        <rFont val="Arial"/>
        <family val="2"/>
      </rPr>
      <t>Revisión  de los informes que presenta el operador disciplinaio sobre el estado actual de las investigaciones discipñinarias para efectos de analizar  los autos que se emiten antes de su firma. A l fecha no se ha presentado el riesgo.</t>
    </r>
    <r>
      <rPr>
        <b/>
        <sz val="10"/>
        <rFont val="Arial"/>
        <family val="2"/>
      </rPr>
      <t xml:space="preserve">
31/03/2022. Primer trimestre 2022
</t>
    </r>
    <r>
      <rPr>
        <sz val="10"/>
        <rFont val="Arial"/>
        <family val="2"/>
      </rPr>
      <t>No se materializa el riesgo de corrupción, toda vez que a la fecha no existen quejas, ni denuncias, ni se adelantan procesos disiplinarios en contra de los funcionarios operadores del proceso disciplinario,. Además se tiene una constante revisión de los controles  y de la documetación que conforma el expediente, se vigila los terminos,  se levanta informe e historial del proceso para efectos de  analisis, y estudio de las actuaciones, al igual se solicita informacion y se practican pruebas, diligencias (versión libre, declaraci'ones),  que fundamenten la existencia o no de la conducta disciplinaria.
Se cumple con la meta de 0%, toda vez que no se tiene existencia de quejas.</t>
    </r>
  </si>
  <si>
    <r>
      <rPr>
        <b/>
        <sz val="10"/>
        <rFont val="Arial"/>
        <family val="2"/>
      </rPr>
      <t xml:space="preserve">30/12/2022. </t>
    </r>
    <r>
      <rPr>
        <sz val="10"/>
        <rFont val="Arial"/>
        <family val="2"/>
      </rPr>
      <t xml:space="preserve">No se ha materializado este riesgo por parte de la Delegatura Penal y Familia dado que no se presentaron denuncias. Ni se detectaron y tampoco se presumieron violaciones de derechos humanos en las intervenciones de los prcesos de Penal y Fmilia. Meta ciumplida del 100%  de 37 solicitudes de intervención en procesos Penales y de Familia / se realizaron 37 intervenciones (37/37*100) =100%     </t>
    </r>
    <r>
      <rPr>
        <b/>
        <sz val="10"/>
        <rFont val="Arial"/>
        <family val="2"/>
      </rPr>
      <t xml:space="preserve"> 15/12/2022. </t>
    </r>
    <r>
      <rPr>
        <sz val="10"/>
        <rFont val="Arial"/>
        <family val="2"/>
      </rPr>
      <t xml:space="preserve">No se ha materializado este riesgo por parte de la Delegatura Penal y Familia dado que no se presentaron denuncias. Ni se detectaron y tampoco se presumieron violaciones de derechos humanos en las intervenciones de los prcesos de Penal y Fmilia.    </t>
    </r>
    <r>
      <rPr>
        <b/>
        <sz val="10"/>
        <rFont val="Arial"/>
        <family val="2"/>
      </rPr>
      <t>Nota</t>
    </r>
    <r>
      <rPr>
        <sz val="10"/>
        <rFont val="Arial"/>
        <family val="2"/>
      </rPr>
      <t xml:space="preserve">: La información cuantitativa se reportará en el cuarto  informe trimestral del 2022                                      </t>
    </r>
    <r>
      <rPr>
        <b/>
        <sz val="10"/>
        <rFont val="Arial"/>
        <family val="2"/>
      </rPr>
      <t xml:space="preserve">   30/09/2022. </t>
    </r>
    <r>
      <rPr>
        <sz val="10"/>
        <rFont val="Arial"/>
        <family val="2"/>
      </rPr>
      <t>No se ha materializado este riesgo por parte de la Delegatura Penal y Familia dado que no se presentaron denuncias. Ni se detectaron y tampoco se presumieron violaciones de derechos humanos en las intervenciones de los prcesos de Penal y Fmilia. Meta ciumplida del 100%  de 85 solicitudes de intervención en procesos Penales y de Familia / se realizaron 85 intervenciones</t>
    </r>
    <r>
      <rPr>
        <b/>
        <sz val="10"/>
        <rFont val="Arial"/>
        <family val="2"/>
      </rPr>
      <t xml:space="preserve">     30/06/2022.</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prcesos de Penal y Fmilia. Meta ciumplida del 100%  de 38 solicitudes de intervención en procesos Penales y de Familia / se realizaron 38 intervenciones  </t>
    </r>
    <r>
      <rPr>
        <b/>
        <sz val="10"/>
        <rFont val="Arial"/>
        <family val="2"/>
      </rPr>
      <t xml:space="preserve">30/03/2022. </t>
    </r>
    <r>
      <rPr>
        <sz val="10"/>
        <rFont val="Arial"/>
        <family val="2"/>
      </rPr>
      <t xml:space="preserve">No se ha materializado este riesgo por parte de la Delegatura Penal y Familia dado que no se presentaron denuncias. Ni se detectaron y tampoco se presumieron violaciones de derechos humanos en las intervenciones de los prcesos de Penal y Fmilia. Meta ciumplida del 100% de 46 solicitudes de intervención en procesos Penales y de Familia / se realizaron 46 intervenciones </t>
    </r>
  </si>
  <si>
    <r>
      <rPr>
        <b/>
        <sz val="10"/>
        <rFont val="Arial"/>
        <family val="2"/>
      </rPr>
      <t xml:space="preserve">30/12/2022. </t>
    </r>
    <r>
      <rPr>
        <sz val="10"/>
        <rFont val="Arial"/>
        <family val="2"/>
      </rPr>
      <t xml:space="preserve">No se ha materializado este riesgo por parte de la Delegatura Penal y Familia  dado que se actuó diligentemente ante las denuncias o presunciones a violaciones al debido proceso; sin embargo no se solicitó nulidad de las actuaciones en losprcesos de Penal y Fmilia. Meta ciumplida del 100%  de 37 solicitudes de intervención en procesos Penales y de Familia / se realizaron 37 intervenciones (37/37*100) =100%         </t>
    </r>
    <r>
      <rPr>
        <b/>
        <sz val="10"/>
        <rFont val="Arial"/>
        <family val="2"/>
      </rPr>
      <t>15/12/2022.</t>
    </r>
    <r>
      <rPr>
        <sz val="10"/>
        <rFont val="Arial"/>
        <family val="2"/>
      </rPr>
      <t xml:space="preserve"> No se ha materializado este riesgo por parte de la Delegatura Penal y Familia  dado que se actuó diligentemente ante las denuncias o presunciones a violaciones al debido proceso; sin embargo no se solicitó nulidad de las actuaciones en los procesos de Penal y Familia en tanto no se materializaron violaciones al debido proceso.               </t>
    </r>
    <r>
      <rPr>
        <b/>
        <sz val="10"/>
        <rFont val="Arial"/>
        <family val="2"/>
      </rPr>
      <t>Nota</t>
    </r>
    <r>
      <rPr>
        <sz val="10"/>
        <rFont val="Arial"/>
        <family val="2"/>
      </rPr>
      <t xml:space="preserve">: La información cuantitativa se reportará en el cuarto  informe trimestral del 2022                   </t>
    </r>
    <r>
      <rPr>
        <b/>
        <sz val="10"/>
        <rFont val="Arial"/>
        <family val="2"/>
      </rPr>
      <t>30/06/2022.</t>
    </r>
    <r>
      <rPr>
        <sz val="10"/>
        <rFont val="Arial"/>
        <family val="2"/>
      </rPr>
      <t xml:space="preserve"> No se ha materializado este riesgo por parte de la Delegatura Penal y Familia  dado que se actuó diligentemente ante las denuncias o presunciones a violaciones al debido proceso; sin embargo no se solicitó nulidad de las actuaciones en los procesos de Penal y Familia en tanto no se materializaron violaciones al debido proceso. Meta ciumplida del 100%   d e 38 solicitudes de intervención en procesos Penales y de Familia / se realizaron 38 intervenciones. NOta: Se solicitará ante comite institucional de gestión y desempeño la modificación, revisión o eliminación. Toda vez que se haya recibido la capacitación en indicadores y riesgos. </t>
    </r>
    <r>
      <rPr>
        <b/>
        <sz val="10"/>
        <rFont val="Arial"/>
        <family val="2"/>
      </rPr>
      <t xml:space="preserve">   30/09/2022.</t>
    </r>
    <r>
      <rPr>
        <sz val="10"/>
        <rFont val="Arial"/>
        <family val="2"/>
      </rPr>
      <t xml:space="preserve"> No se ha materializado este riesgo por parte de la Delegatura Penal y Familia  dado que se actuó diligentemente ante las denuncias o presunciones a violaciones al debido proceso; sin embargo no se solicitó nulidad de las actuaciones en los procesos de Penal y Familia en tanto no se materializaron violaciones al debido proceso. Meta ciumplida del 100%   d e 85 solicitudes de intervención en procesos Penales y de Familia / se realizaron 85 intervenciones.</t>
    </r>
    <r>
      <rPr>
        <b/>
        <sz val="10"/>
        <rFont val="Arial"/>
        <family val="2"/>
      </rPr>
      <t xml:space="preserve"> Nota: </t>
    </r>
    <r>
      <rPr>
        <sz val="10"/>
        <rFont val="Arial"/>
        <family val="2"/>
      </rPr>
      <t xml:space="preserve">Se solicitará ante comite institucional de gestión y desempeño la modificación, revisión o eliminación. Toda vez que se haya recibido la capacitación en indicadores y riesgos.  </t>
    </r>
    <r>
      <rPr>
        <b/>
        <sz val="10"/>
        <rFont val="Arial"/>
        <family val="2"/>
      </rPr>
      <t xml:space="preserve">              </t>
    </r>
    <r>
      <rPr>
        <sz val="10"/>
        <rFont val="Arial"/>
        <family val="2"/>
      </rPr>
      <t xml:space="preserve">     </t>
    </r>
    <r>
      <rPr>
        <b/>
        <sz val="10"/>
        <rFont val="Arial"/>
        <family val="2"/>
      </rPr>
      <t>30/06/2022</t>
    </r>
    <r>
      <rPr>
        <sz val="10"/>
        <rFont val="Arial"/>
        <family val="2"/>
      </rPr>
      <t xml:space="preserve">. No se ha materializado este riesgo por parte de la Delegatura Penal y Familia  dado que se actuó diligentemente ante las denuncias o presunciones a violaciones al debido proceso; sin embargo no se solicitó nulidad de las actuaciones en los procesos de Penal y Familia en tanto no se materializaron violaciones al debido proceso. Meta ciumplida del 100%   d e 38 solicitudes de intervención en procesos Penales y de Familia / se realizaron 38 intervenciones. NOta: Se solicitará ante comite institucional de gestión y desempeño la modificación, revisión o eliminación. Toda vez que se haya recibido la capacitación en indicadores y riesgos.               </t>
    </r>
    <r>
      <rPr>
        <b/>
        <sz val="10"/>
        <rFont val="Arial"/>
        <family val="2"/>
      </rPr>
      <t>30/03/2022</t>
    </r>
    <r>
      <rPr>
        <sz val="10"/>
        <rFont val="Arial"/>
        <family val="2"/>
      </rPr>
      <t>. No se ha materializado este riesgo por parte de la Delegatura Penal y Familia  dado que se actuó diligentemente ante las denuncias o presunciones a violaciones al debido proceso; sin embargo no se solicitó nulidad de las actuaciones en los procesos de Penal y Familia en tanto no se materializaron violaciones al debido proceso. Meta ciumplida del 100% de 46 solicitudes de intervención en procesos Penales y de Familia / se realizaron 46 intervenciones</t>
    </r>
  </si>
  <si>
    <r>
      <rPr>
        <b/>
        <sz val="10"/>
        <rFont val="Arial"/>
        <family val="2"/>
      </rPr>
      <t xml:space="preserve">30/12/2022. </t>
    </r>
    <r>
      <rPr>
        <sz val="10"/>
        <rFont val="Arial"/>
        <family val="2"/>
      </rPr>
      <t xml:space="preserve"> La oficina de control interno viene presentando todos los informe de ley .  Con el fin de fortalecer la cultura de autocontrol, al interior de la Personería se  vienen realizando  campañas para el fomento del Autocontrol, se publican piezas graficas  en los medios de comunicación internos, descansapantallas . 
Además teniendo en cuenta el indicador de cero fallos judiciales o administrativos contra funcionarios dentro de los 12 meses del año no se presentaron, por lo tanto no se materializó el riesgo</t>
    </r>
    <r>
      <rPr>
        <b/>
        <sz val="10"/>
        <rFont val="Arial"/>
        <family val="2"/>
      </rPr>
      <t xml:space="preserve"> 15/12/2022. </t>
    </r>
    <r>
      <rPr>
        <sz val="10"/>
        <rFont val="Arial"/>
        <family val="2"/>
      </rPr>
      <t xml:space="preserve"> La oficina de control interno viene presentando todos los informe de ley .  Con el fin de fortalecer la cultura de autocontrol, al interior de la Personería se  vienen realizando  campañas para el fomento del Autocontrol, se publican piezas graficas  en los medios de comunicación internos, descansapantallas . 
Además teniendo en cuenta el indicador de cero fallos judiciales o administrativos contra funcionarios dentro de los 12 meses del año no se presentaron, por lo tanto no se materializó el riesgo</t>
    </r>
    <r>
      <rPr>
        <b/>
        <sz val="10"/>
        <rFont val="Arial"/>
        <family val="2"/>
      </rPr>
      <t>.  30/09/2022.</t>
    </r>
    <r>
      <rPr>
        <sz val="10"/>
        <rFont val="Arial"/>
        <family val="2"/>
      </rPr>
      <t xml:space="preserve">  La oficina de control interno viene presentando todos los informe de ley .  Con el fin de fortalecer la cultura de autocontrol, al interior de la Personería se  vienen realizando  campañas para el fomento del Autocontrol, se publican piezas graficas  en los medios de comunicación internos, descasapantallas . 
Además teniendo en cuenta el indicador de cero fallos judiciales o administrativos contra funcionarios, durante  el año no se presentaron, por lo tanto no se materializó el riesgo.
</t>
    </r>
    <r>
      <rPr>
        <b/>
        <sz val="10"/>
        <rFont val="Arial"/>
        <family val="2"/>
      </rPr>
      <t>01/05/2022</t>
    </r>
    <r>
      <rPr>
        <sz val="10"/>
        <rFont val="Arial"/>
        <family val="2"/>
      </rPr>
      <t>. De acuerdo a solicitud realizada a la Delegatura de Vigilancia administrativa mediante correo electronico, se pudó evidenciar que este riesgo No se materializó. Por lo tanto los controles de sensibilización sobre los valores del código de integridad de la entidad han sido eficaces.</t>
    </r>
  </si>
  <si>
    <r>
      <rPr>
        <b/>
        <sz val="10"/>
        <rFont val="Arial"/>
        <family val="2"/>
      </rPr>
      <t xml:space="preserve">30/12/2022.  </t>
    </r>
    <r>
      <rPr>
        <sz val="10"/>
        <rFont val="Arial"/>
        <family val="2"/>
      </rPr>
      <t>La oficina de control interno viene presentando todos los informe de ley .  Con el fin de fortalecer la cultura de autocontrol, al interior de la Personería se  vienen realizando  campañas para el fomento del Autocontrol, se publican piezas graficas  en los medios de comunicación internos, descasapantallas . 
Además teniendo en cuenta el indicador de cero fallos judiciales o administrativos contra funcionarios dentro de los 12 meses del año no se presentaron, por lo tanto no se materializó el riesgo</t>
    </r>
    <r>
      <rPr>
        <b/>
        <sz val="10"/>
        <rFont val="Arial"/>
        <family val="2"/>
      </rPr>
      <t xml:space="preserve">. 15/12/2022.  </t>
    </r>
    <r>
      <rPr>
        <sz val="10"/>
        <rFont val="Arial"/>
        <family val="2"/>
      </rPr>
      <t xml:space="preserve">La oficina de control interno viene presentando todos los informe de ley .  Con el fin de fortalecer la cultura de autocontrol, al interior de la Personería se  vienen realizando  campañas para el fomento del Autocontrol, se publican piezas graficas  en los medios de comunicación internos, descasapantallas . 
Además teniendo en cuenta el indicador de cero fallos judiciales o administrativos contra funcionarios dentro de los 12 meses del año no se presentaron, por lo tanto no se materializó el riesgo.   </t>
    </r>
    <r>
      <rPr>
        <b/>
        <sz val="10"/>
        <rFont val="Arial"/>
        <family val="2"/>
      </rPr>
      <t xml:space="preserve"> 30/09/2022</t>
    </r>
    <r>
      <rPr>
        <sz val="10"/>
        <rFont val="Arial"/>
        <family val="2"/>
      </rPr>
      <t>.  La oficina de control interno viene presentando todos los informe de ley .  Con el fin de fortalecer la cultura de autocontrol, al interior de la Personería se  vienen realizando  campañas para el fomento del Autocontrol, se publican piezas graficas  en los medios de comunicación internos, descasapantallas . 
Además teniendo en cuenta el indicador de cero fallos judiciales o administrativos contra funcionarios, durante  el año no se presentaron, por lo tanto no se materializó el riesgo</t>
    </r>
    <r>
      <rPr>
        <b/>
        <sz val="10"/>
        <rFont val="Arial"/>
        <family val="2"/>
      </rPr>
      <t>.30/09/2022</t>
    </r>
    <r>
      <rPr>
        <sz val="10"/>
        <rFont val="Arial"/>
        <family val="2"/>
      </rPr>
      <t xml:space="preserve">.  La oficina de control interno viene presentando todos los informe de ley .  Con el fin de fortalecer la cultura de autocontrol al interior de la Personería se  vienen realizaron  campañas para el fomento del Autocontrol, se publican piezas graficas  en los medios de comunicación internos, descasapantallas . 
Además teniendo en cuenta el indicador de cero fallos judiciales o administrativos contra funcionarios dentro de los 9 meses del año no se presentaron, por lo tanto no se materializó el riesgo.
</t>
    </r>
    <r>
      <rPr>
        <b/>
        <sz val="10"/>
        <rFont val="Arial"/>
        <family val="2"/>
      </rPr>
      <t>01/05/2022</t>
    </r>
    <r>
      <rPr>
        <sz val="10"/>
        <rFont val="Arial"/>
        <family val="2"/>
      </rPr>
      <t>. De acuerdo a solicitud realizada a la Delegatura de Vigilancia administrativa mediante correo electronico, se pudó evidenciar que este riesgo No se materializó. Por lo tanto los controles de sensibilización sobre los valores del código de integridad de la entidad han sido eficaces.</t>
    </r>
  </si>
  <si>
    <r>
      <rPr>
        <b/>
        <sz val="10"/>
        <rFont val="Arial"/>
        <family val="2"/>
      </rPr>
      <t xml:space="preserve">30/12/2022.  </t>
    </r>
    <r>
      <rPr>
        <sz val="10"/>
        <rFont val="Arial"/>
        <family val="2"/>
      </rPr>
      <t>La oficina de control interno viene presentando todos los informe de ley .  Con el fin de fortalecer la cultura de autocontrol, al interior de la Personería se  vienen realizando  campañas para el fomento del Autocontrol, se publican piezas graficas  en los medios de comunicación internos, descasapantallas . 
Además teniendo en cuenta el indicador de cero fallos judiciales o administrativos contra funcionarios dentro de los 12 meses del año no se presentaron, por lo tanto no se materializó el riesgo</t>
    </r>
    <r>
      <rPr>
        <b/>
        <sz val="10"/>
        <rFont val="Arial"/>
        <family val="2"/>
      </rPr>
      <t xml:space="preserve"> 15/12/2022.  </t>
    </r>
    <r>
      <rPr>
        <sz val="10"/>
        <rFont val="Arial"/>
        <family val="2"/>
      </rPr>
      <t>La oficina de control interno viene presentando todos los informe de ley .  Con el fin de fortalecer la cultura de autocontrol, al interior de la Personería se  vienen realizando  campañas para el fomento del Autocontrol, se publican piezas graficas  en los medios de comunicación internos, descasapantallas . 
Además teniendo en cuenta el indicador de cero fallos judiciales o administrativos contra funcionarios dentro de los 12 meses del año no se presentaron, por lo tanto no se materializó el riesgo</t>
    </r>
    <r>
      <rPr>
        <b/>
        <sz val="10"/>
        <rFont val="Arial"/>
        <family val="2"/>
      </rPr>
      <t>.   30/09/2022</t>
    </r>
    <r>
      <rPr>
        <sz val="10"/>
        <rFont val="Arial"/>
        <family val="2"/>
      </rPr>
      <t>.  La oficina de control interno viene presentando todos los informe de ley .  Con el fin de fortalecer la cultura de autocontrol, al interior de la Personería se  vienen realizando  campañas para el fomento del Autocontrol, se publican piezas graficas  en los medios de comunicación internos, descasapantallas . 
Además teniendo en cuenta el indicador de cero fallos judiciales o administrativos contra funcionarios, durante  el año no se presentaron, por lo tanto no se materializó el riesgo</t>
    </r>
    <r>
      <rPr>
        <b/>
        <sz val="10"/>
        <rFont val="Arial"/>
        <family val="2"/>
      </rPr>
      <t>.30/09/2022</t>
    </r>
    <r>
      <rPr>
        <sz val="10"/>
        <rFont val="Arial"/>
        <family val="2"/>
      </rPr>
      <t>.  La oficina de control interno viene presentando todos los informe de ley .  Con el fin de fortalecer la cultura de autocontrol al interior de la Personería se  vienen realizaron  campañas para el fomento del Autocontrol, se publican piezas graficas  en los medios de comunicación internos, descasapantallas . 
Además teniendo en cuenta el indicador de cero fallos judiciales o administrativos contra funcionarios dentro de los 9 meses del año no se presentaron, por lo tanto no se materializó el riesgo.
01/05/2022. De acuerdo a solicitud realizada a la Delegatura de Vigilancia administrativa mediante correo electronico, se pudó evidenciar que este riesgo No se materializó. Por lo tanto los controles de sensibilización sobre los valores del código de integridad de la entidad han sido eficaces.</t>
    </r>
  </si>
  <si>
    <t>30/12/2022 se realizó la revisión por la dirección, se realizaron las auditorias internas de calidad, se conto con auditoria externa por parte de la contraloría y por parte del ICONTEC</t>
  </si>
  <si>
    <r>
      <rPr>
        <b/>
        <sz val="10"/>
        <rFont val="Arial"/>
        <family val="2"/>
      </rPr>
      <t>30/12/2022 se tiene como  indicador 0% en  fallos judiciales o administrativos contra funcionarios dentro de los 12 meses del año ya que  no se presentaron, por lo tanto no se materializó el riesgo
30/09/2022</t>
    </r>
    <r>
      <rPr>
        <sz val="10"/>
        <rFont val="Arial"/>
        <family val="2"/>
      </rPr>
      <t xml:space="preserve">.  La oficina de control interno viene presentando todos los informe de ley .  Con el fin de fortalecer la cultura de autocontrol al interior de la Personería se  vienen realizaron  campañas para el fomento del Autocontrol, se publican piezas graficas  en los medios de comunicación internos, descasapantallas . 
Además teniendo en cuenta el indicador de cero fallos judiciales o administrativos contra funcionarios dentro de los 9 meses del año no se presentaron, por lo tanto no se materializó el riesgo.
</t>
    </r>
    <r>
      <rPr>
        <b/>
        <sz val="10"/>
        <rFont val="Arial"/>
        <family val="2"/>
      </rPr>
      <t>01/05/2022</t>
    </r>
    <r>
      <rPr>
        <sz val="10"/>
        <rFont val="Arial"/>
        <family val="2"/>
      </rPr>
      <t>. De acuerdo a solicitud realizada a la Delegatura de Vigilancia administrativa mediante correo electronico, se pudó evidenciar que este riesgo No se materializó. Por lo tanto los controles de sensibilización sobre los valores del código de integridad de la entidad han sido eficaces.</t>
    </r>
  </si>
  <si>
    <r>
      <rPr>
        <b/>
        <sz val="10"/>
        <rFont val="Arial"/>
        <family val="2"/>
      </rPr>
      <t>30/12/2022 se tiene como  indicador 0% en  fallos judiciales o administrativos contra funcionarios dentro de los 12 meses del año ya que  no se presentaron, por lo tanto no se materializó el riesgo
30/09/2022</t>
    </r>
    <r>
      <rPr>
        <sz val="10"/>
        <rFont val="Arial"/>
        <family val="2"/>
      </rPr>
      <t>.  La oficina de control interno viene presentando todos los informe de ley .  Con el fin de fortalecer la cultura de autocontrol al interior de la Personería se  vienen realizaron  campañas para el fomento del Autocontrol, se publican piezas graficas  en los medios de comunicación internos, descasapantallas . 
Además teniendo en cuenta el indicador de cero fallos judiciales o administrativos contra funcionarios dentro de los 9 meses del año no se presentaron, por lo tanto no se materializó el riesgo.
01/05/2022. De acuerdo a solicitud realizada a la Delegatura de Vigilancia administrativa mediante correo electronico, se pudó evidenciar que este riesgo No se materializó. Por lo tanto los controles de sensibilización sobre los valores del código de integridad de la entidad han sido eficaces.</t>
    </r>
  </si>
  <si>
    <r>
      <rPr>
        <b/>
        <sz val="10"/>
        <rFont val="Arial"/>
        <family val="2"/>
      </rPr>
      <t>30/12/2022 se tiene como  indicador 0% en  fallos judiciales o administrativos contra funcionarios dentro de los 12 meses del año ya que  no se presentaron, por lo tanto no se materializó el riesgo
30/09/2021</t>
    </r>
    <r>
      <rPr>
        <sz val="10"/>
        <rFont val="Arial"/>
        <family val="2"/>
      </rPr>
      <t>.  La oficina de control interno viene presentando todos los informe de ley .  Con el fin de fortalecer la cultura de autocontrol al interior de la Personería se  vienen realizaron  campañas para el fomento del Autocontrol, se publican piezas graficas  en los medios de comunicación internos, descasapantallas . 
Además teniendo en cuenta el indicador de cero fallos judiciales o administrativos contra funcionarios dentro de los 9 meses del año no se presentaron, por lo tanto no se materializó el riesgo.
01/05/2022. De acuerdo a solicitud realizada a la Delegatura de Vigilancia administrativa mediante correo electronico, se pudó evidenciar que este riesgo No se materializó. Por lo tanto los controles de sensibilización sobre los valores del código de integridad de la entidad han sido eficaces.</t>
    </r>
  </si>
  <si>
    <r>
      <t>30/12/2022 se cumplió con la meta del 100% en los planes de acción suscritos para el año 2022. por lo tanto no se materializó el riesgo. 
14/10/2022</t>
    </r>
    <r>
      <rPr>
        <sz val="10"/>
        <color rgb="FF000000"/>
        <rFont val="Arial"/>
        <family val="2"/>
      </rPr>
      <t xml:space="preserve"> No se materializó este riesgo pues se cumplieron las metas del trimestre III.
</t>
    </r>
    <r>
      <rPr>
        <b/>
        <sz val="10"/>
        <color rgb="FF000000"/>
        <rFont val="Arial"/>
        <family val="2"/>
      </rPr>
      <t>25/07/2022</t>
    </r>
    <r>
      <rPr>
        <sz val="10"/>
        <color rgb="FF000000"/>
        <rFont val="Arial"/>
        <family val="2"/>
      </rPr>
      <t xml:space="preserve">. Se identifica que se materializó el riesgo durante el segundo trimestre. Evidenciandose en los seguimientos al Pla n de Acción de la Delegatura de Derechos Colectivos y del Ambiente que No se cumplió con la meta para el segundo trimestre. Por lo tanto se diligenciará la acción correctiva con esta delegatura al igual que la acción preventiva para que no vuelva a ocurrir. Evidencia: Plan de Acción Derechos Colectivos.
</t>
    </r>
    <r>
      <rPr>
        <b/>
        <sz val="10"/>
        <color rgb="FF000000"/>
        <rFont val="Arial"/>
        <family val="2"/>
      </rPr>
      <t xml:space="preserve">
25/04/2022, se realizó el seguimiento trimestral a las metas establecidas en el plan de acción acordadas con cada una de las delegaturas, evidenciandose durante el primer trimestre vigencia 2022, el cumplimiento de las metas en cada una de ellas, por lo tanto No se materializo este riesgono requiere accion correctiva ni de mejora.</t>
    </r>
  </si>
  <si>
    <r>
      <rPr>
        <b/>
        <sz val="10"/>
        <color rgb="FF000000"/>
        <rFont val="Arial"/>
        <family val="2"/>
      </rPr>
      <t xml:space="preserve">30/12/2022 se realizó el seguimiento al mapa de riesgos, desde el mes de octubre se viene trabajando los riesgos para ser modificados, eliminados o creación.  No se materializo el riesgo. 
14/10/2022. </t>
    </r>
    <r>
      <rPr>
        <sz val="10"/>
        <color rgb="FF000000"/>
        <rFont val="Arial"/>
        <family val="2"/>
      </rPr>
      <t>Durante el trimestre julio-septiembre No se materializó este riesgo puesto que no se evidenciaron.</t>
    </r>
    <r>
      <rPr>
        <b/>
        <sz val="10"/>
        <color rgb="FF000000"/>
        <rFont val="Arial"/>
        <family val="2"/>
      </rPr>
      <t xml:space="preserve">
25/07/2022. </t>
    </r>
    <r>
      <rPr>
        <sz val="10"/>
        <color rgb="FF000000"/>
        <rFont val="Arial"/>
        <family val="2"/>
      </rPr>
      <t xml:space="preserve">Se identifica que se materializó el riesgo durante el segundo trimestre. Se venció (01) PQRDSF, ASI: el 01/04/2022. Petición de Información con radicado No. 22040100200606 con -2 dias de respuesta.
 Por lo tanto se procederá a realizar acción correctiva con las  Delegaturas respectivas con analisis de causa debido a la materialización de estas. Igualmente se montará acción preventiva para que no vuelva a suceder.
</t>
    </r>
    <r>
      <rPr>
        <b/>
        <sz val="10"/>
        <color rgb="FF000000"/>
        <rFont val="Arial"/>
        <family val="2"/>
      </rPr>
      <t xml:space="preserve">
25/04/2022</t>
    </r>
    <r>
      <rPr>
        <sz val="10"/>
        <color rgb="FF000000"/>
        <rFont val="Arial"/>
        <family val="2"/>
      </rPr>
      <t>, se realizó gestión del riesgo, evidenciandose que se materializó el riesgo de "Demora en la atención de las PQRD", por lo tanto no fue efectivo el control (Seguimiento periodico a los riesgos). Formula: (Nro de riesgos materializados=1 / Nro de riesgos identificados * 100= 87 (1/87)*100= 1,15% del total de riesgos. Se requiere implementar accion correctiva que se llevará al plan de mejoramiento y se reevaluara el control periodico a los seguimientos de este.</t>
    </r>
  </si>
  <si>
    <r>
      <t xml:space="preserve">
30/12/2022 se realizó el seguimiento al último trimestre al aplicativo SISGED y se evidencia que no se materializo el riesgo. 
14/10/2022. S</t>
    </r>
    <r>
      <rPr>
        <sz val="10"/>
        <rFont val="Arial"/>
        <family val="2"/>
      </rPr>
      <t>e evidencia en el aplicativo del SISGED, la NO materialización de este riesgo durante la vigencia julio Septiembre por lo tanto no requiere acción de mejora</t>
    </r>
    <r>
      <rPr>
        <b/>
        <sz val="10"/>
        <rFont val="Arial"/>
        <family val="2"/>
      </rPr>
      <t xml:space="preserve">
25/07/2022. Se evidencia a traves del software del SISGED (PQRS), la materialización de este riesgo, ya que se presento una petición de Información la cual fue respondida con -2 dias. Se realizará acción correctiva y acción preventiva con la Delegatura correspondiente de atención al ciudadano. Formula: (47/48)*100= 98% de cumplimiento con la meta
18-04-2022. </t>
    </r>
    <r>
      <rPr>
        <sz val="10"/>
        <rFont val="Arial"/>
        <family val="2"/>
      </rPr>
      <t>Evidencia: Software de PQRDS e informe estadistico de actividades. Se recibieron durante el primer trimestre de 2022 SETENTA Y TRES (73) PQRDS. Se respondieron dentro de plazos estipulados SETENTA (70), (70/73)*100= 96% . El porcentaje restante (4%), corresponde a UNA (01) PQRDS, pendientes y dentro de terminos para realizar el analisis en (ABRIL) seguimiento del segundo trimestre, corresponde al 1,36% y el 2,63 a las PQRS vencidas (02). Se requiere Aplicar accion correctiva, ya que se materializó este riesgo, para lo cual se reevaluara el control del mismo, ya que no fue efectivo.</t>
    </r>
  </si>
  <si>
    <r>
      <rPr>
        <b/>
        <sz val="11"/>
        <rFont val="Arial"/>
        <family val="2"/>
      </rPr>
      <t>30/12/2022 se realizó el seguimiento al último trimestre al aplicativo SISGED y se evidencia que no se materializo el riesgo.
14/10/2022.</t>
    </r>
    <r>
      <rPr>
        <sz val="10"/>
        <rFont val="Arial"/>
        <family val="2"/>
      </rPr>
      <t>Se evidencia en el aplicativo del SISGED, la NO materialización de este riesgo durante la vigencia julio Septiembre por lo tanto no requiere acción de mejora</t>
    </r>
    <r>
      <rPr>
        <b/>
        <sz val="11"/>
        <rFont val="Arial"/>
        <family val="2"/>
      </rPr>
      <t xml:space="preserve">
30/06/2022</t>
    </r>
    <r>
      <rPr>
        <sz val="10"/>
        <rFont val="Arial"/>
        <family val="2"/>
      </rPr>
      <t>. Se evidencia en el aplicativo del SISGED, la NO materialización de este riesgo durante la vigencia julio Septiembre por lo tanto no requiere acción de mejora</t>
    </r>
    <r>
      <rPr>
        <b/>
        <sz val="11"/>
        <rFont val="Arial"/>
        <family val="2"/>
      </rPr>
      <t xml:space="preserve">
30/03/2022. </t>
    </r>
    <r>
      <rPr>
        <sz val="11"/>
        <rFont val="Arial"/>
        <family val="2"/>
      </rPr>
      <t xml:space="preserve">No se ha materializado el riesgo ya que se dio respuesta de fondo en el trimestre de manera clara, eficiente y eficaz, se cuenta con un porcentaje de respuestas de acuerdo a las fechas de ingreso, no quedaron pendientes.  Para el mes de enero se respondió el 100°/100%, el mes de febrero 100%/100% y en marzo el 100%/100%. </t>
    </r>
  </si>
  <si>
    <r>
      <rPr>
        <b/>
        <sz val="11"/>
        <rFont val="Arial"/>
        <family val="2"/>
      </rPr>
      <t>30/12/2022 se evidencia en la tabulación  del cuarto trimestre el 99,77% meta de satisfacción en la prestación de los servicios que ofrece la entidad. no se materializó el riesgo.  
14/10/2022</t>
    </r>
    <r>
      <rPr>
        <sz val="11"/>
        <rFont val="Arial"/>
        <family val="2"/>
      </rPr>
      <t xml:space="preserve"> Se evidencia a traves de la tabulación de las encuestas que se cumplió con la meta de satisfacción del 95%. Por lo tanto no se materializó este riesgo. La insatisfacción durante la vigencia quedo en un </t>
    </r>
    <r>
      <rPr>
        <b/>
        <sz val="11"/>
        <rFont val="Arial"/>
        <family val="2"/>
      </rPr>
      <t>2</t>
    </r>
    <r>
      <rPr>
        <sz val="11"/>
        <rFont val="Arial"/>
        <family val="2"/>
      </rPr>
      <t xml:space="preserve">%.
</t>
    </r>
    <r>
      <rPr>
        <b/>
        <sz val="11"/>
        <rFont val="Arial"/>
        <family val="2"/>
      </rPr>
      <t>10/07/2022.</t>
    </r>
    <r>
      <rPr>
        <sz val="11"/>
        <rFont val="Arial"/>
        <family val="2"/>
      </rPr>
      <t xml:space="preserve"> No se materializo este riesgo. la insatisfacción de los usuarios solo fue de 0,33% y la satisfacción fue del 99,66% </t>
    </r>
    <r>
      <rPr>
        <b/>
        <sz val="11"/>
        <rFont val="Arial"/>
        <family val="2"/>
      </rPr>
      <t xml:space="preserve">
18/04/2022</t>
    </r>
    <r>
      <rPr>
        <sz val="11"/>
        <rFont val="Arial"/>
        <family val="2"/>
      </rPr>
      <t>, se realizó el analisis de las encuestas de satisfacción evidenciandose una insatisfacción del 4%. Se cumplió con la meta de satisfacción en un 96%. Formula:Nº de usuarios insatisfechos con la prestación de los servicios de la entidad/ Nº de Usuarios Encuestados*100 (6/155)*100=4%. No se materializó este riesgo por lo tanto no se aplica acción de mejora</t>
    </r>
  </si>
  <si>
    <r>
      <rPr>
        <b/>
        <sz val="10"/>
        <rFont val="Arial"/>
        <family val="2"/>
      </rPr>
      <t>30/12/2022 se tiene como  indicador 0% en  fallos judiciales o administrativos contra funcionarios dentro de los 12 meses del año ya que  no se presentaron, por lo tanto no se materializó el riesgo
30/09/2022</t>
    </r>
    <r>
      <rPr>
        <sz val="10"/>
        <rFont val="Arial"/>
        <family val="2"/>
      </rPr>
      <t>.  La oficina de control interno viene presentando todos los informe de ley .  Con el fin de fortalecer la cultura de autocontrol al interior de la Personería se  vienen realizaron  campañas para el fomento del Autocontrol, se publican piezas graficas  en los medios de comunicación internos, descasapantallas . 
Además teniendo en cuenta el indicador de cero fallos judiciales o administrativos contra funcionarios dentro de los 9 meses del año no se presentaron, por lo tanto no se materializó el riesgo.
01/05/2022. De acuerdo a solicitud realizada a la Delegatura de Vigilancia administrativa mediante correo electronico, se pudó evidenciar que este riesgo No se materializó. Por lo tanto los controles de sensibilización sobre los valores del código de integridad de la entidad han sido eficaces.</t>
    </r>
  </si>
  <si>
    <r>
      <rPr>
        <b/>
        <sz val="10"/>
        <rFont val="Arial"/>
        <family val="2"/>
      </rPr>
      <t>30/12/2022 se tiene como  indicador 0% en  fallos judiciales o administrativos contra funcionarios dentro de los 12 meses del año ya que  no se presentaron, por lo tanto no se materializó el riesgo
30/09/2022</t>
    </r>
    <r>
      <rPr>
        <sz val="10"/>
        <rFont val="Arial"/>
        <family val="2"/>
      </rPr>
      <t xml:space="preserve">.  La oficina de control interno viene presentando todos los informe de ley .  Con el fin de fortalecer la cultura de autocontrol al interior de la Personería se  vienen realizaron  campañas para el fomento del Autocontrol, se publican piezas graficas  en los medios de comunicación internos, descasapantallas . 
Además teniendo en cuenta el indicador de cero fallos judiciales o administrativos contra funcionarios dentro de los 9 meses del año no se presentaron, por lo tanto no se materializó el riesgo.
</t>
    </r>
    <r>
      <rPr>
        <b/>
        <sz val="10"/>
        <rFont val="Arial"/>
        <family val="2"/>
      </rPr>
      <t>01/05/2022.</t>
    </r>
    <r>
      <rPr>
        <sz val="10"/>
        <rFont val="Arial"/>
        <family val="2"/>
      </rPr>
      <t xml:space="preserve"> De acuerdo a solicitud realizada a la Delegatura de Vigilancia administrativa mediante correo electronico, se pudó evidenciar que este riesgo No se materializó. Por lo tanto los controles de sensibilización sobre los valores del código de integridad de la entidad han sido eficaces.</t>
    </r>
  </si>
  <si>
    <r>
      <rPr>
        <b/>
        <sz val="10"/>
        <rFont val="Arial"/>
        <family val="2"/>
      </rPr>
      <t>30/12/2022 se tiene como  indicador 0% en  fallos judiciales o administrativos contra funcionarios dentro de los 12 meses del año ya que  no se presentaron, por lo tanto no se materializó el riesgo
30/09/2022.</t>
    </r>
    <r>
      <rPr>
        <sz val="10"/>
        <rFont val="Arial"/>
        <family val="2"/>
      </rPr>
      <t xml:space="preserve">  La oficina de control interno viene presentando todos los informe de ley .  Con el fin de fortalecer la cultura de autocontrol al interior de la Personería se  vienen realizaron  campañas para el fomento del Autocontrol, se publican piezas graficas  en los medios de comunicación internos, descasapantallas . 
Además teniendo en cuenta el indicador de cero fallos judiciales o administrativos contra funcionarios dentro de los 9 meses del año no se presentaron, por lo tanto no se materializó el riesgo.
01/05/2022. De acuerdo a solicitud realizada a la Delegatura de Vigilancia administrativa mediante correo electronico, se pudó evidenciar que este riesgo No se materializó. Por lo tanto los controles de sensibilización sobre los valores del código de integridad de la entidad han sido eficaces.</t>
    </r>
  </si>
  <si>
    <r>
      <rPr>
        <b/>
        <sz val="11"/>
        <rFont val="Arial"/>
        <family val="2"/>
      </rPr>
      <t>30/12/2022.  
 No se ha materializado el riesgo, ya que se cuenta con custodía de los documentos y un control efectivo de sus consultas ya que se entregaron 8 carpetas las mismas que fueron recuperadas o entregadas en el término establecido.(8/8)*100
30/10/2022  No se ha materializado el riesgo, ya que se cuenta con custodía de los documentos y un control efectivo de sus consultas ya que se entregaron 15 carpetas las mismas que fueron recuperadas o entregadas en el término establecido.(15/15)*100
30/08/2022. No se ha materializado el riesgo, ya que se cuenta con custodía de los documentos y un control efectivo de sus consultas ya que se entregaron 11 carpetas las mismas que fueron recuperadas o entregadas en el término establecido.(11/11)*100
30/06/2022. No se ha materializado el riesgo, ya que se cuenta con custodía de los documentos y un control efectivo de sus consultas ya que se entregaron 11 carpetas las mismas que fueron recuperadas o entregadas en el término establecido.(11/11)*100
30/04/2022. No se ha materializado el riesgo, ya que se cuenta con custodía de los documentos y un control efectivo de sus consultas ya que se entregaron 7 carpetas las mismas que fueron recuperadas o entregadas en el término establecido.(7/7)*100
28/02/2022.</t>
    </r>
    <r>
      <rPr>
        <sz val="11"/>
        <rFont val="Arial"/>
        <family val="2"/>
      </rPr>
      <t xml:space="preserve">  No se ha materializado el riesgo, ya que se cuenta con custodía de los documentos y un control efectivo de sus consultas ya que se entregaron 15 carpetas las mismas que fueron recuperadas o entregadas en el término establecido. (15/15)*100
</t>
    </r>
  </si>
  <si>
    <r>
      <rPr>
        <b/>
        <sz val="11"/>
        <rFont val="Arial"/>
        <family val="2"/>
      </rPr>
      <t>30/12/2022</t>
    </r>
    <r>
      <rPr>
        <sz val="11"/>
        <rFont val="Arial"/>
        <family val="2"/>
      </rPr>
      <t xml:space="preserve"> Se tiene un Backups diariamente de copias de seguridad tanto al servidor, como a la carpeta pública, se cuenta con un servidor fuera de la entidad que guarda la información. consiguieendo un respaldo de información del 100%  por lo anterior no se ha materiazado el riesgo.</t>
    </r>
    <r>
      <rPr>
        <b/>
        <sz val="11"/>
        <rFont val="Arial"/>
        <family val="2"/>
      </rPr>
      <t xml:space="preserve">
30/10/2022 </t>
    </r>
    <r>
      <rPr>
        <sz val="11"/>
        <rFont val="Arial"/>
        <family val="2"/>
      </rPr>
      <t>Se tiene un Backups diariamente de copias de seguridad tanto al servidor, como a la carpeta pública, se cuenta con un servidor fuera de la entidad que guarda la información. consiguieendo un respaldo de información del 100%  por lo anterior no se ha materiazado el riesgo.</t>
    </r>
    <r>
      <rPr>
        <b/>
        <sz val="11"/>
        <rFont val="Arial"/>
        <family val="2"/>
      </rPr>
      <t xml:space="preserve">
30/08/2022, </t>
    </r>
    <r>
      <rPr>
        <sz val="11"/>
        <rFont val="Arial"/>
        <family val="2"/>
      </rPr>
      <t>Se tiene un Backups diariamente de copias de seguridad tanto al servidor, como a la carpeta pública, se cuenta con un servidor fuera de la entidad que guarda la información. consiguieendo un respaldo de información del 100%  por lo anterior no se ha materiazado el riesgo.</t>
    </r>
    <r>
      <rPr>
        <b/>
        <sz val="11"/>
        <rFont val="Arial"/>
        <family val="2"/>
      </rPr>
      <t xml:space="preserve">
30/06/2022, </t>
    </r>
    <r>
      <rPr>
        <sz val="11"/>
        <rFont val="Arial"/>
        <family val="2"/>
      </rPr>
      <t>Se tiene un Backups diariamente de copias de seguridad tanto al servidor, como a la carpeta pública, se cuenta con un servidor fuera de la entidad que guarda la información. consiguieendo un respaldo de información del 100%  por lo anterior no se ha materiazado el riesgo.</t>
    </r>
    <r>
      <rPr>
        <b/>
        <sz val="11"/>
        <rFont val="Arial"/>
        <family val="2"/>
      </rPr>
      <t xml:space="preserve">
30/04/2022.  </t>
    </r>
    <r>
      <rPr>
        <sz val="11"/>
        <rFont val="Arial"/>
        <family val="2"/>
      </rPr>
      <t xml:space="preserve">Se tiene un Backups diariamente de copias de seguridad tanto al servidor, como a la carpeta pública, se cuenta con un servidor fuera de la entidad que guarda la información. consiguieendo un respaldo de información del 100%  por lo anterior no se ha materiazado el riesgo. </t>
    </r>
    <r>
      <rPr>
        <b/>
        <sz val="11"/>
        <rFont val="Arial"/>
        <family val="2"/>
      </rPr>
      <t xml:space="preserve">
28/02/2022. </t>
    </r>
    <r>
      <rPr>
        <sz val="11"/>
        <rFont val="Arial"/>
        <family val="2"/>
      </rPr>
      <t xml:space="preserve">Se lleva un proceso de digitalización para tener un control de copias de seguridad, respaldadas por backups realizados diariamente por el servido consiuendo asi el 100% del respaldo digital. Por lo que no se ha materializado el riesgo
</t>
    </r>
  </si>
  <si>
    <r>
      <rPr>
        <b/>
        <sz val="11"/>
        <rFont val="Arial"/>
        <family val="2"/>
      </rPr>
      <t xml:space="preserve">30/12/2022 </t>
    </r>
    <r>
      <rPr>
        <sz val="11"/>
        <rFont val="Arial"/>
        <family val="2"/>
      </rPr>
      <t xml:space="preserve">  No se materializó el Riesgo, debido a que los documentos actualizados están siendo utilizados en los procesos correctamente
</t>
    </r>
    <r>
      <rPr>
        <b/>
        <sz val="11"/>
        <rFont val="Arial"/>
        <family val="2"/>
      </rPr>
      <t xml:space="preserve">30/10/2022 </t>
    </r>
    <r>
      <rPr>
        <sz val="11"/>
        <rFont val="Arial"/>
        <family val="2"/>
      </rPr>
      <t xml:space="preserve"> No se materializó el Riesgo, debido a que los documentos actualizados están siendo utilizados en los procesos correctamente</t>
    </r>
    <r>
      <rPr>
        <b/>
        <sz val="11"/>
        <rFont val="Arial"/>
        <family val="2"/>
      </rPr>
      <t xml:space="preserve">
30/08/2022 </t>
    </r>
    <r>
      <rPr>
        <sz val="11"/>
        <rFont val="Arial"/>
        <family val="2"/>
      </rPr>
      <t xml:space="preserve"> No se materializó el Riesgo, debido a que los documentos actualizados están siendo utilizados en los procesos correctamente</t>
    </r>
    <r>
      <rPr>
        <b/>
        <sz val="11"/>
        <rFont val="Arial"/>
        <family val="2"/>
      </rPr>
      <t xml:space="preserve">
30/06/2022,</t>
    </r>
    <r>
      <rPr>
        <sz val="11"/>
        <rFont val="Arial"/>
        <family val="2"/>
      </rPr>
      <t xml:space="preserve"> No se materializó el Riesgo, debido a que los documentos actualizados están siendo utilizados en los procesos correctamente</t>
    </r>
    <r>
      <rPr>
        <b/>
        <sz val="11"/>
        <rFont val="Arial"/>
        <family val="2"/>
      </rPr>
      <t xml:space="preserve">
30/04/2022.</t>
    </r>
    <r>
      <rPr>
        <sz val="11"/>
        <rFont val="Arial"/>
        <family val="2"/>
      </rPr>
      <t xml:space="preserve"> No se materializó el Riesgo, debido a que los documentos actualizados están siendo utilizados en los procesos correctamente. </t>
    </r>
    <r>
      <rPr>
        <b/>
        <sz val="11"/>
        <rFont val="Arial"/>
        <family val="2"/>
      </rPr>
      <t xml:space="preserve">
28/02/2022</t>
    </r>
    <r>
      <rPr>
        <sz val="11"/>
        <rFont val="Arial"/>
        <family val="2"/>
      </rPr>
      <t xml:space="preserve">. No se materializo el riesgo, debido a que se ha realizado actualizacion de formatos y procedimientos, los mismos que se están diligenciando de manera oportuna, al igual que los procedimientos se llevan conforme a los mismos. 
</t>
    </r>
    <r>
      <rPr>
        <b/>
        <sz val="11"/>
        <rFont val="Arial"/>
        <family val="2"/>
      </rPr>
      <t>30/08/2022</t>
    </r>
    <r>
      <rPr>
        <sz val="11"/>
        <rFont val="Arial"/>
        <family val="2"/>
      </rPr>
      <t xml:space="preserve">. No se materializó el Riesgo, debido a que los documentos actualizados están siendo utilizados en los procesos correctamente
</t>
    </r>
    <r>
      <rPr>
        <b/>
        <sz val="11"/>
        <rFont val="Arial"/>
        <family val="2"/>
      </rPr>
      <t>30/10/2022.</t>
    </r>
    <r>
      <rPr>
        <sz val="11"/>
        <rFont val="Arial"/>
        <family val="2"/>
      </rPr>
      <t xml:space="preserve">  No se materializó el Riesgo, debido a que los documentos actualizados están siendo utilizados en los procesos correctamente
</t>
    </r>
    <r>
      <rPr>
        <b/>
        <sz val="11"/>
        <rFont val="Arial"/>
        <family val="2"/>
      </rPr>
      <t>30/12/2022  No se materializó el Riesgo, debido a que se evidencia que los dumentos del SGC están siendo utilizados en los procesos correctamente.</t>
    </r>
  </si>
  <si>
    <r>
      <rPr>
        <b/>
        <sz val="10"/>
        <rFont val="Arial"/>
        <family val="2"/>
      </rPr>
      <t>30/12/2022</t>
    </r>
    <r>
      <rPr>
        <sz val="10"/>
        <rFont val="Arial"/>
        <family val="2"/>
      </rPr>
      <t xml:space="preserve"> se tiene como  indicador 0% en  fallos judiciales o administrativos contra funcionarios dentro de los 12 meses del año ya que  no se presentaron, por lo tanto no se materializó el riesgo</t>
    </r>
    <r>
      <rPr>
        <b/>
        <sz val="10"/>
        <rFont val="Arial"/>
        <family val="2"/>
      </rPr>
      <t xml:space="preserve">
30/09/2021</t>
    </r>
    <r>
      <rPr>
        <sz val="10"/>
        <rFont val="Arial"/>
        <family val="2"/>
      </rPr>
      <t>.  La oficina de control interno viene presentando todos los informe de ley .  Con el fin de fortalecer la cultura de autocontrol al interior de la Personería se  vienen realizaron  campañas para el fomento del Autocontrol, se publican piezas graficas  en los medios de comunicación internos, descasapantallas . 
Además teniendo en cuenta el indicador de cero fallos judiciales o administrativos contra funcionarios dentro de los 9 meses del año no se presentaron, por lo tanto no se materializó el riesgo.
01/05/2022. De acuerdo a solicitud realizada a la Delegatura de Vigilancia administrativa mediante correo electronico, se pudó evidenciar que este riesgo No se materializó. Por lo tanto los controles de sensibilización sobre los valores del código de integridad de la entidad han sido eficaces.</t>
    </r>
  </si>
  <si>
    <r>
      <rPr>
        <b/>
        <sz val="10"/>
        <color theme="1"/>
        <rFont val="Arial"/>
        <family val="2"/>
      </rPr>
      <t xml:space="preserve">30/12/2022  De los 13 contratos proyectados para suscribir hasta el tercer trimestre se llevaron a cabo 11  ya que n o se realizo el contrato de suministros de papelería, aseo y cafetería. El contrato de impresión, copiado y escaneo se determinó no hacerlo para este año.  90%  
30,09,2022 </t>
    </r>
    <r>
      <rPr>
        <sz val="10"/>
        <color theme="1"/>
        <rFont val="Arial"/>
        <family val="2"/>
      </rPr>
      <t xml:space="preserve">.  De los 13 contratos proyectados para suscribir hasta el tercer trimestre se llevaron a cabo 11 , faltando el contrato de suministros de papelería, aseo y cafetería. El contrato de impresión, copiado y escaneo se determinó no hacerlo para este año.  86% de cumplimiento hasta el tercer trimestre. 
</t>
    </r>
    <r>
      <rPr>
        <b/>
        <sz val="10"/>
        <color theme="1"/>
        <rFont val="Arial"/>
        <family val="2"/>
      </rPr>
      <t xml:space="preserve">30,06,2022 </t>
    </r>
    <r>
      <rPr>
        <sz val="10"/>
        <color theme="1"/>
        <rFont val="Arial"/>
        <family val="2"/>
      </rPr>
      <t xml:space="preserve">.  De los 13 contratos proyectados para suscribir hasta el segundo trimestre se llevaron a cabo 10 , faltando el contrato de suministros de papelería, aseo y cafetería y el de servicio de impresión, copiado y escaneo.  77% de cumplimiento hasta el segundo trimestre. 
</t>
    </r>
    <r>
      <rPr>
        <b/>
        <sz val="10"/>
        <color theme="1"/>
        <rFont val="Arial"/>
        <family val="2"/>
      </rPr>
      <t>30,03,2022.</t>
    </r>
    <r>
      <rPr>
        <sz val="10"/>
        <color theme="1"/>
        <rFont val="Arial"/>
        <family val="2"/>
      </rPr>
      <t xml:space="preserve">  De los 12 contratos proyectados para suscribir en el primer trimestre se llevaron a cabo 8, faltando el contrato de suministros de papelería, aseo y cafetería y el de servicio de impresión, copiado y escaneo, el correo y el soat,  66% de cumplimiento en el primer trimestre.  </t>
    </r>
  </si>
  <si>
    <r>
      <rPr>
        <b/>
        <sz val="11"/>
        <color theme="1"/>
        <rFont val="Arial"/>
        <family val="2"/>
      </rPr>
      <t xml:space="preserve">30/12/2022   100% Todas las necesidades para atender la parte misional de la Entidad fueron debidamente satisfechas a través de los contratos suscritos en el cuarto trimestre de 2022
30/09/2022  </t>
    </r>
    <r>
      <rPr>
        <sz val="11"/>
        <color theme="1"/>
        <rFont val="Arial"/>
        <family val="2"/>
      </rPr>
      <t>100% Todas las necesidades para atender la parte misional de la Entidad fueron debidamente satisfechas a través de los contratos suscritos en el tercer trimestre de 2022</t>
    </r>
    <r>
      <rPr>
        <b/>
        <sz val="11"/>
        <color theme="1"/>
        <rFont val="Arial"/>
        <family val="2"/>
      </rPr>
      <t xml:space="preserve">
30/06/2022, </t>
    </r>
    <r>
      <rPr>
        <sz val="10"/>
        <color theme="1"/>
        <rFont val="Arial"/>
        <family val="2"/>
      </rPr>
      <t>Todas las necesidades para atender la parte misional de la Entidad fueron debidamente satisfechas a través de los contratos suscritos en el primer trimestre de 2022</t>
    </r>
    <r>
      <rPr>
        <b/>
        <sz val="11"/>
        <color theme="1"/>
        <rFont val="Arial"/>
        <family val="2"/>
      </rPr>
      <t xml:space="preserve">
30/04/2022</t>
    </r>
    <r>
      <rPr>
        <b/>
        <sz val="10"/>
        <color theme="1"/>
        <rFont val="Arial"/>
        <family val="2"/>
      </rPr>
      <t xml:space="preserve">  </t>
    </r>
    <r>
      <rPr>
        <sz val="10"/>
        <color theme="1"/>
        <rFont val="Arial"/>
        <family val="2"/>
      </rPr>
      <t xml:space="preserve">100% Todas las necesidades para atender la parte misional de la Entidad fueron debidamente satisfechas a través de los contratos suscritos en el primer trimestre de 2022
</t>
    </r>
    <r>
      <rPr>
        <b/>
        <sz val="11"/>
        <color theme="1"/>
        <rFont val="Arial"/>
        <family val="2"/>
      </rPr>
      <t xml:space="preserve"> </t>
    </r>
    <r>
      <rPr>
        <sz val="10"/>
        <color theme="1"/>
        <rFont val="Arial"/>
        <family val="2"/>
      </rPr>
      <t xml:space="preserve">
</t>
    </r>
    <r>
      <rPr>
        <b/>
        <sz val="11"/>
        <color theme="1"/>
        <rFont val="Arial"/>
        <family val="2"/>
      </rPr>
      <t/>
    </r>
  </si>
  <si>
    <r>
      <rPr>
        <b/>
        <sz val="10"/>
        <color theme="1"/>
        <rFont val="Arial"/>
        <family val="2"/>
      </rPr>
      <t>30/12/2022.  No se materializó el riesgo, los contratos realizados cumplen con los requerimientos legales. 
30/09/2022.</t>
    </r>
    <r>
      <rPr>
        <sz val="10"/>
        <color theme="1"/>
        <rFont val="Arial"/>
        <family val="2"/>
      </rPr>
      <t xml:space="preserve">  No se materializó el riesgo, los contratos realizados cumplen con los requerimientos legales. </t>
    </r>
    <r>
      <rPr>
        <b/>
        <sz val="10"/>
        <color theme="1"/>
        <rFont val="Arial"/>
        <family val="2"/>
      </rPr>
      <t xml:space="preserve">
30/06/2022  </t>
    </r>
    <r>
      <rPr>
        <sz val="10"/>
        <color theme="1"/>
        <rFont val="Arial"/>
        <family val="2"/>
      </rPr>
      <t xml:space="preserve">No se materializó el riesgo, los contratos realizados cumplen con los requerimientos legales. </t>
    </r>
    <r>
      <rPr>
        <b/>
        <sz val="10"/>
        <color theme="1"/>
        <rFont val="Arial"/>
        <family val="2"/>
      </rPr>
      <t xml:space="preserve">
30/03/2022,   L</t>
    </r>
    <r>
      <rPr>
        <sz val="10"/>
        <color theme="1"/>
        <rFont val="Arial"/>
        <family val="2"/>
      </rPr>
      <t xml:space="preserve">os contratos suscritos en el primer trimestre de 2022 cumplieron con los requerimientos legales. 
</t>
    </r>
    <r>
      <rPr>
        <b/>
        <sz val="11"/>
        <color theme="1"/>
        <rFont val="Arial"/>
        <family val="2"/>
      </rPr>
      <t/>
    </r>
  </si>
  <si>
    <r>
      <t xml:space="preserve">30/12/2022. </t>
    </r>
    <r>
      <rPr>
        <sz val="11"/>
        <rFont val="Arial"/>
        <family val="2"/>
      </rPr>
      <t xml:space="preserve">El inventario de los bienes muebles de la entidad se encuentran actualizados en su totalidad, igualmente se cuenta con pólizas de aseguramiento al día por parte de la secretaría de bienes y servicios, por lo anterior no se ha materializado el riesgo. 
</t>
    </r>
    <r>
      <rPr>
        <b/>
        <sz val="11"/>
        <rFont val="Arial"/>
        <family val="2"/>
      </rPr>
      <t xml:space="preserve">
30/06/2022. </t>
    </r>
    <r>
      <rPr>
        <sz val="11"/>
        <rFont val="Arial"/>
        <family val="2"/>
      </rPr>
      <t xml:space="preserve">El inventario de los bienes muebles de la entidad se encuentran actualizados en su totalidad, igualmente se cuenta con pólizas de aseguramiento al día por parte de la secretaría de bienes y servicios, por lo anterior no se ha materializado el riesgo. 
</t>
    </r>
  </si>
  <si>
    <r>
      <rPr>
        <b/>
        <sz val="10"/>
        <rFont val="Arial"/>
        <family val="2"/>
      </rPr>
      <t>30/12/2022 se tiene como  indicador 0% en  fallos judiciales o administrativos contra funcionarios dentro de los 12 meses del año ya que  no se presentaron, por lo tanto no se materializó el riesgo
30/09/2022</t>
    </r>
    <r>
      <rPr>
        <sz val="10"/>
        <rFont val="Arial"/>
        <family val="2"/>
      </rPr>
      <t xml:space="preserve">  La oficina de control interno viene presentando todos los informe de ley .  Con el fin de fortalecer la cultura de autocontrol al interior de la Personería se  vienen realizaron  campañas para el fomento del Autocontrol, se publican piezas graficas  en los medios de comunicación internos, descasapantallas . 
Además teniendo en cuenta el indicador de cero fallos judiciales o administrativos contra funcionarios dentro de los 9 meses del año no se presentaron, por lo tanto no se materializó el riesgo.
</t>
    </r>
    <r>
      <rPr>
        <b/>
        <sz val="10"/>
        <rFont val="Arial"/>
        <family val="2"/>
      </rPr>
      <t>01/05/2022</t>
    </r>
    <r>
      <rPr>
        <sz val="10"/>
        <rFont val="Arial"/>
        <family val="2"/>
      </rPr>
      <t>. De acuerdo a solicitud realizada a la Delegatura de Vigilancia administrativa mediante correo electronico, se pudó evidenciar que este riesgo No se materializó. Por lo tanto los controles de sensibilización sobre los valores del código de integridad de la entidad han sido eficaces.</t>
    </r>
  </si>
  <si>
    <t>30/12/2022 se tiene como  indicador 0% en  fallos judiciales o administrativos contra funcionarios dentro de los 12 meses del año ya que  no se presentaron, por lo tanto no se materializó el riesgo
30/09/2021.  La oficina de control interno viene presentando todos los informe de ley .  Con el fin de fortalecer la cultura de autocontrol al interior de la Personería se  vienen realizaron  campañas para el fomento del Autocontrol, se publican piezas graficas  en los medios de comunicación internos, descasapantallas . 
Además teniendo en cuenta el indicador de cero fallos judiciales o administrativos contra funcionarios dentro de los 9 meses del año no se presentaron, por lo tanto no se materializó el riesgo.
01/05/2022. De acuerdo a solicitud realizada a la Delegatura de Vigilancia administrativa mediante correo electronico, se pudó evidenciar que este riesgo No se materializó. Por lo tanto los controles de sensibilización sobre los valores del código de integridad de la entidad han sido eficaces.</t>
  </si>
  <si>
    <t>30/12/2022 se tiene como  indicador 0% en  fallos judiciales o administrativos contra funcionarios dentro de los 12 meses del año ya que  no se presentaron, por lo tanto no se materializó el riesgo
30/12/2022 se tiene como  indicador 0% en  fallos judiciales o administrativos contra funcionarios dentro de los 12 meses del año ya que  no se presentaron, por lo tanto no se materializó el riesgo
30/09/2021.  La oficina de control interno viene presentando todos los informe de ley .  Con el fin de fortalecer la cultura de autocontrol al interior de la Personería se  vienen realizaron  campañas para el fomento del Autocontrol, se publican piezas graficas  en los medios de comunicación internos, descasapantallas . 
Además teniendo en cuenta el indicador de cero fallos judiciales o administrativos contra funcionarios dentro de los 9 meses del año no se presentaron, por lo tanto no se materializó el riesgo.
01/05/2022. De acuerdo a solicitud realizada a la Delegatura de Vigilancia administrativa mediante correo electronico, se pudó evidenciar que este riesgo No se materializó. Por lo tanto los controles de sensibilización sobre los valores del código de integridad de la entidad han sido eficaces.</t>
  </si>
  <si>
    <r>
      <rPr>
        <b/>
        <sz val="11"/>
        <rFont val="Arial"/>
        <family val="2"/>
      </rPr>
      <t>Fallas y/o problemas con el Proveedor del Hosting.</t>
    </r>
    <r>
      <rPr>
        <sz val="11"/>
        <rFont val="Arial"/>
        <family val="2"/>
      </rPr>
      <t xml:space="preserve">
Picos de traficos.
Fallas de Seguridad</t>
    </r>
  </si>
  <si>
    <r>
      <t>30/12/2022   se cuenta con el personal suficiente mediante la modalidad de contrato por temporal, para el apoyo a la gestión, no se ha materializado el riesgo, ya que se cubre la alta demanda de actividades de la entidad. 
30/09/2022. P</t>
    </r>
    <r>
      <rPr>
        <sz val="11"/>
        <rFont val="Arial"/>
        <family val="2"/>
      </rPr>
      <t xml:space="preserve">ara el tercer trimestre se cuenta con el personal de apoyo  a la gestión según lo requerido para cubrir lo planeado por la entidad, por lo que el indicador marca el 100% definido a la eficiencia de la contratación.  
</t>
    </r>
    <r>
      <rPr>
        <b/>
        <sz val="11"/>
        <rFont val="Arial"/>
        <family val="2"/>
      </rPr>
      <t>30/06/2022</t>
    </r>
    <r>
      <rPr>
        <sz val="11"/>
        <rFont val="Arial"/>
        <family val="2"/>
      </rPr>
      <t xml:space="preserve">. se cuenta con el personal suficiente mediante la modalidad de contrato por temporal, para el apoyo a la gestión, no se ha materializado el riesgo, ya que se cubre la alta demanda de actividades de la entidad. </t>
    </r>
    <r>
      <rPr>
        <b/>
        <sz val="11"/>
        <rFont val="Arial"/>
        <family val="2"/>
      </rPr>
      <t xml:space="preserve">
30/03/2022. </t>
    </r>
    <r>
      <rPr>
        <sz val="11"/>
        <rFont val="Arial"/>
        <family val="2"/>
      </rPr>
      <t xml:space="preserve">Durante este trimestre se realizaron las contrataciones requeridas para el apoyo a la gestión, por lo que no se materializó el riesgo, ya que se cuenta con el apoyo suficiente para cubrir las necesidades de la entidad. 
</t>
    </r>
    <r>
      <rPr>
        <b/>
        <sz val="11"/>
        <rFont val="Arial"/>
        <family val="2"/>
      </rPr>
      <t/>
    </r>
  </si>
  <si>
    <t>30/12/2022 Durante el segundo semestre  no se presentaron daños en los equipos disponibles en le entidad, por lo tanto no se materializo el riesgo. 
21-07_2022. Durante el semestre I-2022. No se presentaron daños de equipos. Por lo tanto no se materializó este riesgo.Evidencia: Correo Institucional de Gobierno en Línea</t>
  </si>
  <si>
    <t>30/12/2022   Se realizó seguimiento a traves del resporte presentado por el ingeniero de sistemas, evidenciandose que no se presentaron falla electricas durante el periodo, por lo tanto No se materializó este riesgo.
21/07/2022. Se realizó seguimiento a traves del resporte presentado por el ingeniero de sistemas,evidenciandose que No se presentaron falla electricas durante el periodo enero-junio, por lo tanto No se materializó este riesgo.</t>
  </si>
  <si>
    <t>30/12/2022 según reporte del Ingeniero de sistemas en formato establecido para ello, se evidencia los mantenimientos realizados. por lo tanto no se materializo el riesgo.
21/07/2022. Se revisa a traves del indicador y se verifica a traves del plan de mantenimiento que No se materializó este riesgo</t>
  </si>
  <si>
    <t xml:space="preserve">30/12/2022 durante todo el año 2022 se realizo diariamente los Backup, contando con un servidor por fuera de la entidad, para guardar la información. </t>
  </si>
  <si>
    <r>
      <t xml:space="preserve">30/12/2022. Las capacitaciones ofrecidas y recibidas  todas son de interes general, pero también especificas para el buen funcionamiento de la entidad en cuando a SST, clima Laboral, Convivencia entre otros. Por lo anterior no se ha materializado el riesgo, ya que esta en un porcentaje del 100% de cumplimiento de dicho plan. 
30/06/2022. </t>
    </r>
    <r>
      <rPr>
        <sz val="11"/>
        <rFont val="Arial"/>
        <family val="2"/>
      </rPr>
      <t xml:space="preserve">  Las capacitaciones ofrecidas y recibidas  todas son de interes general, pero también especificas para el buen funcionamiento de la entidad. Por lo anterior no se ha materializado el riesgo, ya que esta en un porcentaje del 100% de cumplimiento de dicho plan. </t>
    </r>
  </si>
  <si>
    <r>
      <rPr>
        <b/>
        <sz val="11"/>
        <rFont val="Arial"/>
        <family val="2"/>
      </rPr>
      <t>30/12/2022 Por parte de SST y la ARL SURA se dictaron todas las capacitaciones relacionadas, por lo tanto no se materializo el riesgo.  
30/06/2022.</t>
    </r>
    <r>
      <rPr>
        <sz val="11"/>
        <rFont val="Arial"/>
        <family val="2"/>
      </rPr>
      <t xml:space="preserve"> Se han realizado capacitaciones en cuanto a la adopción de protocolos por parte de seguridad y salud en el trabajo, con diferentes actividades</t>
    </r>
  </si>
  <si>
    <r>
      <rPr>
        <b/>
        <sz val="10"/>
        <rFont val="Arial"/>
        <family val="2"/>
      </rPr>
      <t>30/12/2022</t>
    </r>
    <r>
      <rPr>
        <sz val="10"/>
        <rFont val="Arial"/>
        <family val="2"/>
      </rPr>
      <t xml:space="preserve"> El riesgo no se ha materializado por cuanto en el mes de febrero se programó el Plan Anual de Auditoría, el cual se realizó a todas las áreas y delegaturas entre los meses de julio, agosto y septiembre; los informes definitivos se les envió via SISGED a todos, con el fín de que elaboracen los planes de mejoramiento de las desviaciones encontradas a los procesos.</t>
    </r>
  </si>
  <si>
    <r>
      <rPr>
        <b/>
        <sz val="10"/>
        <rFont val="Arial"/>
        <family val="2"/>
      </rPr>
      <t xml:space="preserve">30/12/2022 se evidencia que en el Plan de Mejoramiento se realizan los seguimientos y la matriz será mejorada para el periodo siguiente, por lo que no se materializo el riesgo. 
30/08/2022 </t>
    </r>
    <r>
      <rPr>
        <sz val="10"/>
        <rFont val="Arial"/>
        <family val="2"/>
      </rPr>
      <t>Las evaluaciones a los planes de mejoramiento se hizo en las auditorías del mes de julio, en donde se les hizo las respectivas recomendaciones. De igual forma se hizo algunas salvedades en cuanto al diseño de la matriz y el incumplimiento en el análisis de causalidad que deben contener. Por tal motivo este riesgo de incumplimiento no se materializa</t>
    </r>
  </si>
  <si>
    <r>
      <rPr>
        <b/>
        <sz val="10"/>
        <rFont val="Arial"/>
        <family val="2"/>
      </rPr>
      <t>30/12/2022   teniendo en cuenta el indicador de cero fallos judiciales o administrativos contra funcionarios dentro de los 9 meses del año no se presentaron, por lo tanto no se materializó el riesgo.
30/08/2022</t>
    </r>
    <r>
      <rPr>
        <sz val="10"/>
        <rFont val="Arial"/>
        <family val="2"/>
      </rPr>
      <t xml:space="preserve"> en el semestre se realizó el informe del avance de SCI, resultado que fué socializado con el personero y la secretaría general</t>
    </r>
    <r>
      <rPr>
        <b/>
        <sz val="10"/>
        <rFont val="Arial"/>
        <family val="2"/>
      </rPr>
      <t xml:space="preserve">
30/04/2022</t>
    </r>
    <r>
      <rPr>
        <sz val="10"/>
        <rFont val="Arial"/>
        <family val="2"/>
      </rPr>
      <t xml:space="preserve">. Se realizó el seguimiento al SCI durante el cuatrimestre. Se presentó diligenciamiento del FURAG el día 17 de marzo. Por lo tanto No se materilizó este riesgo. Evidencia: Certificado de diligenciamiento. Formula Nro de informes presentados/Nro de informes programados*100 (1/1*100)=100%. </t>
    </r>
    <r>
      <rPr>
        <b/>
        <sz val="10"/>
        <rFont val="Arial"/>
        <family val="2"/>
      </rPr>
      <t/>
    </r>
  </si>
  <si>
    <r>
      <rPr>
        <b/>
        <sz val="10"/>
        <rFont val="Arial"/>
        <family val="2"/>
      </rPr>
      <t>30/12/2022   teniendo en cuenta el indicador de cero fallos judiciales o administrativos contra funcionarios dentro de los 9 meses del año no se presentaron, por lo tanto no se materializó el riesgo.
31/07/2022 Este tipo de riesgos no admite ser considerado, por cuanto plantea de manera flagrante fraudes a la función pública, lo que contradice el principio de la buena fe y de la independencia del auditor en los analisis de los hallazgos y posibles desviaciones encontradas, por lo tanto sugiero sea reevaluado y retirado de la matriz de riesgos.
01/05/2022.</t>
    </r>
    <r>
      <rPr>
        <sz val="10"/>
        <rFont val="Arial"/>
        <family val="2"/>
      </rPr>
      <t xml:space="preserve"> De acuerdo a solicitud realizada a la Delegatura de Vigilancia administrativa mediante correo electronico, se pudó evidenciar que este riesgo No se materializó. Por lo tanto los controles de sensibilización sobre los valores del código de integridad de la entidad han sido eficaces. 
</t>
    </r>
    <r>
      <rPr>
        <b/>
        <sz val="10"/>
        <rFont val="Arial"/>
        <family val="2"/>
      </rPr>
      <t/>
    </r>
  </si>
  <si>
    <r>
      <rPr>
        <b/>
        <sz val="10"/>
        <color rgb="FF000000"/>
        <rFont val="Calibri"/>
        <family val="2"/>
        <scheme val="minor"/>
      </rPr>
      <t xml:space="preserve">30/12/2022 se publicaron oportunamente las publicaciones solcitadas por las diferentes delegaturas entre ellas todo lo relacionado con la rendición de cuentas del año 2022, por lo que no se materializo el riesgo. 
14/10/2022. </t>
    </r>
    <r>
      <rPr>
        <sz val="10"/>
        <color rgb="FF000000"/>
        <rFont val="Calibri"/>
        <family val="2"/>
        <scheme val="minor"/>
      </rPr>
      <t>Se publicaron oportunamente las publicaciones solicitadas por las diferentes delegaturas de la entidad. No se materializo este riesgo.</t>
    </r>
    <r>
      <rPr>
        <b/>
        <sz val="10"/>
        <color rgb="FF000000"/>
        <rFont val="Calibri"/>
        <family val="2"/>
        <scheme val="minor"/>
      </rPr>
      <t xml:space="preserve">
15/07/2022. </t>
    </r>
    <r>
      <rPr>
        <sz val="10"/>
        <color rgb="FF000000"/>
        <rFont val="Calibri"/>
        <family val="2"/>
        <scheme val="minor"/>
      </rPr>
      <t xml:space="preserve">No se materializó este riesgo durante el periodo abril y junio 2022, ya que se realizaron las publicaciones oportunamente. </t>
    </r>
    <r>
      <rPr>
        <b/>
        <sz val="10"/>
        <color rgb="FF000000"/>
        <rFont val="Calibri"/>
        <family val="2"/>
        <scheme val="minor"/>
      </rPr>
      <t xml:space="preserve">
25/04/2022</t>
    </r>
    <r>
      <rPr>
        <sz val="10"/>
        <color rgb="FF000000"/>
        <rFont val="Calibri"/>
        <family val="2"/>
        <scheme val="minor"/>
      </rPr>
      <t xml:space="preserve">, se realizó oportunamente la publicacion de la información requerida en la pagina web, por lo tanto No se materializó el riesgo: </t>
    </r>
    <r>
      <rPr>
        <b/>
        <sz val="10"/>
        <color rgb="FF000000"/>
        <rFont val="Calibri"/>
        <family val="2"/>
        <scheme val="minor"/>
      </rPr>
      <t xml:space="preserve">Retrasos en la  publicacion de la  informacion. </t>
    </r>
    <r>
      <rPr>
        <sz val="10"/>
        <color rgb="FF000000"/>
        <rFont val="Calibri"/>
        <family val="2"/>
        <scheme val="minor"/>
      </rPr>
      <t>No se requiere acción de mejora</t>
    </r>
  </si>
  <si>
    <t xml:space="preserve">30/12/2022 se realizó la actualización del antivirus para minimizar el riesgo de pérdida de la información. Por lo tanto no se materializo el riesgo. </t>
  </si>
  <si>
    <r>
      <rPr>
        <b/>
        <sz val="10"/>
        <color rgb="FF000000"/>
        <rFont val="Calibri"/>
        <family val="2"/>
        <scheme val="minor"/>
      </rPr>
      <t xml:space="preserve">30/12/2022 Durante este trimestre no se materializo el riesgo debido a que se evidencia que las publicaciones deltrimestre no tuvieron errores. 
14/10/2022 </t>
    </r>
    <r>
      <rPr>
        <sz val="10"/>
        <color rgb="FF000000"/>
        <rFont val="Calibri"/>
        <family val="2"/>
        <scheme val="minor"/>
      </rPr>
      <t>Se materializó este riesgo durante el periodo julio- Septiembre. se realizó una publicación erronea por lo tanto se llevara acción correctiva al plan de mejora.</t>
    </r>
    <r>
      <rPr>
        <b/>
        <sz val="10"/>
        <color rgb="FF000000"/>
        <rFont val="Calibri"/>
        <family val="2"/>
        <scheme val="minor"/>
      </rPr>
      <t xml:space="preserve">
15/07/2022. No</t>
    </r>
    <r>
      <rPr>
        <sz val="10"/>
        <color rgb="FF000000"/>
        <rFont val="Calibri"/>
        <family val="2"/>
        <scheme val="minor"/>
      </rPr>
      <t xml:space="preserve"> se materializó este riesgo durante el periodo abril y junio 2022, ya que no hubo publicaciones erroneas realizadas. Se revisará este indicador.</t>
    </r>
    <r>
      <rPr>
        <b/>
        <sz val="10"/>
        <color rgb="FF000000"/>
        <rFont val="Calibri"/>
        <family val="2"/>
        <scheme val="minor"/>
      </rPr>
      <t xml:space="preserve">
25/04/2022,</t>
    </r>
    <r>
      <rPr>
        <sz val="10"/>
        <color rgb="FF000000"/>
        <rFont val="Calibri"/>
        <family val="2"/>
        <scheme val="minor"/>
      </rPr>
      <t xml:space="preserve"> se realizó durante el primer trimestre de 2022 un total</t>
    </r>
    <r>
      <rPr>
        <b/>
        <sz val="10"/>
        <color rgb="FF000000"/>
        <rFont val="Calibri"/>
        <family val="2"/>
        <scheme val="minor"/>
      </rPr>
      <t xml:space="preserve"> SETENTA</t>
    </r>
    <r>
      <rPr>
        <sz val="10"/>
        <color rgb="FF000000"/>
        <rFont val="Calibri"/>
        <family val="2"/>
        <scheme val="minor"/>
      </rPr>
      <t xml:space="preserve"> publicaciones. No se materilizó este riesgo, puesto que no hubo que retirar piezas o informacion errones. Asi mismo no se realizaron acción para corregirlas. Formula: Se debe revisar este indicador y solicitar se modifique en el denominador, ya que debe ser Numero de publicaciones corregidas.</t>
    </r>
  </si>
</sst>
</file>

<file path=xl/styles.xml><?xml version="1.0" encoding="utf-8"?>
<styleSheet xmlns="http://schemas.openxmlformats.org/spreadsheetml/2006/main">
  <numFmts count="1">
    <numFmt numFmtId="164" formatCode="d\ &quot;de&quot;\ mmmm\ &quot;de&quot;\ yyyy"/>
  </numFmts>
  <fonts count="58">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u/>
      <sz val="11"/>
      <name val="Arial"/>
      <family val="2"/>
    </font>
    <font>
      <sz val="11"/>
      <color theme="1"/>
      <name val="Arial"/>
      <family val="2"/>
    </font>
    <font>
      <sz val="11"/>
      <color rgb="FF0070C0"/>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9"/>
      <color theme="1"/>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0"/>
      <color rgb="FF000000"/>
      <name val="Calibri"/>
      <family val="2"/>
      <scheme val="minor"/>
    </font>
    <font>
      <b/>
      <sz val="10"/>
      <color rgb="FF000000"/>
      <name val="Calibri"/>
      <family val="2"/>
      <scheme val="minor"/>
    </font>
    <font>
      <sz val="9"/>
      <name val="Calibri"/>
      <family val="2"/>
    </font>
    <font>
      <b/>
      <sz val="10"/>
      <color theme="1"/>
      <name val="Arial"/>
      <family val="2"/>
    </font>
    <font>
      <b/>
      <sz val="10"/>
      <color rgb="FFFF0000"/>
      <name val="Arial"/>
      <family val="2"/>
    </font>
  </fonts>
  <fills count="19">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s>
  <borders count="63">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561">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5"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1" xfId="0" applyFont="1" applyBorder="1" applyAlignment="1">
      <alignment horizontal="left" vertical="center" wrapText="1" indent="1"/>
    </xf>
    <xf numFmtId="0" fontId="11" fillId="0" borderId="11" xfId="0" applyFont="1" applyBorder="1" applyAlignment="1">
      <alignment horizontal="left" vertical="center" wrapText="1" indent="1"/>
    </xf>
    <xf numFmtId="0" fontId="16" fillId="0" borderId="13"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4" xfId="0" applyFont="1" applyBorder="1" applyAlignment="1">
      <alignment horizontal="left" vertical="center" wrapText="1" indent="1"/>
    </xf>
    <xf numFmtId="0" fontId="16" fillId="0" borderId="12" xfId="0" applyFont="1" applyBorder="1" applyAlignment="1">
      <alignment horizontal="left" vertical="center" wrapText="1" indent="1"/>
    </xf>
    <xf numFmtId="0" fontId="16" fillId="0" borderId="15" xfId="0" applyFont="1" applyBorder="1" applyAlignment="1">
      <alignment horizontal="left" vertical="center" wrapText="1" indent="1"/>
    </xf>
    <xf numFmtId="0" fontId="16" fillId="0" borderId="16" xfId="0" applyFont="1" applyBorder="1" applyAlignment="1">
      <alignment horizontal="left" vertical="center" wrapText="1" indent="1"/>
    </xf>
    <xf numFmtId="0" fontId="11" fillId="0" borderId="15" xfId="0" applyFont="1" applyBorder="1" applyAlignment="1">
      <alignment horizontal="left" vertical="center" wrapText="1" indent="1"/>
    </xf>
    <xf numFmtId="0" fontId="11" fillId="0" borderId="16" xfId="0" applyFont="1" applyBorder="1" applyAlignment="1">
      <alignment horizontal="left" vertical="center" wrapText="1" indent="1"/>
    </xf>
    <xf numFmtId="0" fontId="15" fillId="0" borderId="14" xfId="0" applyFont="1" applyBorder="1" applyAlignment="1">
      <alignment horizontal="center" vertical="center" wrapTex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19" xfId="0" applyFont="1" applyBorder="1" applyAlignment="1">
      <alignment horizontal="left" vertical="center" wrapText="1" indent="1"/>
    </xf>
    <xf numFmtId="0" fontId="2" fillId="0" borderId="0" xfId="0" applyFont="1" applyAlignment="1">
      <alignment vertical="center" wrapText="1"/>
    </xf>
    <xf numFmtId="0" fontId="13" fillId="7" borderId="20" xfId="0" applyFont="1" applyFill="1" applyBorder="1" applyAlignment="1">
      <alignment horizontal="center" vertical="center" wrapText="1"/>
    </xf>
    <xf numFmtId="0" fontId="13" fillId="7" borderId="2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7" fillId="7" borderId="12"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hidden="1"/>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5" fillId="12" borderId="1" xfId="0" applyFont="1" applyFill="1" applyBorder="1" applyAlignment="1">
      <alignment horizontal="left" vertical="center" wrapText="1"/>
    </xf>
    <xf numFmtId="0" fontId="26"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6" fillId="0" borderId="1" xfId="0" applyFont="1" applyBorder="1" applyAlignment="1">
      <alignment vertical="center" wrapText="1"/>
    </xf>
    <xf numFmtId="0" fontId="5" fillId="0" borderId="1" xfId="0" applyFont="1" applyFill="1" applyBorder="1" applyAlignment="1">
      <alignment vertical="top" wrapText="1"/>
    </xf>
    <xf numFmtId="0" fontId="27" fillId="0" borderId="1" xfId="0" applyFont="1" applyFill="1" applyBorder="1" applyAlignment="1">
      <alignment horizontal="left" vertical="top" wrapText="1"/>
    </xf>
    <xf numFmtId="0" fontId="5" fillId="0" borderId="1" xfId="0" applyFont="1" applyFill="1" applyBorder="1" applyAlignment="1">
      <alignment vertical="center" wrapText="1"/>
    </xf>
    <xf numFmtId="164" fontId="5" fillId="12" borderId="1" xfId="0" applyNumberFormat="1" applyFont="1" applyFill="1" applyBorder="1" applyAlignment="1" applyProtection="1">
      <alignment horizontal="left" vertical="top" wrapText="1"/>
      <protection locked="0"/>
    </xf>
    <xf numFmtId="0" fontId="26"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0" fontId="27" fillId="0" borderId="1" xfId="0" applyFont="1" applyBorder="1" applyAlignment="1">
      <alignment horizontal="center" vertical="center" wrapText="1"/>
    </xf>
    <xf numFmtId="9" fontId="28" fillId="0" borderId="1" xfId="0" applyNumberFormat="1" applyFont="1" applyFill="1" applyBorder="1" applyAlignment="1">
      <alignment horizontal="center" vertical="center" wrapText="1"/>
    </xf>
    <xf numFmtId="0" fontId="27" fillId="0" borderId="1" xfId="0" applyFont="1" applyFill="1" applyBorder="1" applyAlignment="1" applyProtection="1">
      <alignment horizontal="left" vertical="top" wrapText="1"/>
      <protection locked="0"/>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2" fillId="2" borderId="1" xfId="0" applyFont="1" applyFill="1" applyBorder="1" applyAlignment="1">
      <alignment vertical="center" wrapText="1"/>
    </xf>
    <xf numFmtId="0" fontId="8" fillId="3"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0" fontId="27" fillId="0" borderId="1" xfId="0" applyFont="1" applyFill="1" applyBorder="1" applyAlignment="1" applyProtection="1">
      <alignment horizontal="center" vertical="center" wrapText="1"/>
      <protection locked="0"/>
    </xf>
    <xf numFmtId="0" fontId="27" fillId="0" borderId="1" xfId="0" applyFont="1" applyFill="1" applyBorder="1" applyAlignment="1">
      <alignment horizontal="center" vertical="center" wrapText="1"/>
    </xf>
    <xf numFmtId="164" fontId="5" fillId="0" borderId="1" xfId="0" applyNumberFormat="1" applyFont="1" applyFill="1" applyBorder="1" applyAlignment="1" applyProtection="1">
      <alignment horizontal="center" vertical="center" wrapText="1"/>
      <protection locked="0"/>
    </xf>
    <xf numFmtId="0" fontId="26" fillId="0" borderId="1" xfId="0" applyFont="1" applyFill="1" applyBorder="1" applyAlignment="1">
      <alignment vertical="center" wrapText="1"/>
    </xf>
    <xf numFmtId="0" fontId="8" fillId="0" borderId="1" xfId="0" applyFont="1" applyFill="1" applyBorder="1" applyAlignment="1" applyProtection="1">
      <alignment vertical="center" wrapText="1"/>
      <protection hidden="1"/>
    </xf>
    <xf numFmtId="0" fontId="8" fillId="0" borderId="1" xfId="0" applyFont="1" applyFill="1" applyBorder="1" applyAlignment="1" applyProtection="1">
      <alignment vertical="center" wrapText="1"/>
      <protection locked="0"/>
    </xf>
    <xf numFmtId="0" fontId="26" fillId="0" borderId="1" xfId="0" applyFont="1" applyBorder="1" applyAlignment="1">
      <alignment vertical="top" wrapText="1"/>
    </xf>
    <xf numFmtId="0" fontId="26"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NumberFormat="1" applyFont="1" applyFill="1" applyBorder="1" applyAlignment="1">
      <alignment horizontal="left" vertical="top" wrapText="1"/>
    </xf>
    <xf numFmtId="0" fontId="5" fillId="12" borderId="1" xfId="0" applyFont="1" applyFill="1" applyBorder="1" applyAlignment="1">
      <alignment vertical="center" wrapText="1"/>
    </xf>
    <xf numFmtId="0" fontId="26" fillId="12" borderId="1" xfId="0" applyFont="1" applyFill="1" applyBorder="1" applyAlignment="1">
      <alignment horizontal="center"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0" fontId="5" fillId="0" borderId="1" xfId="0" applyFont="1" applyFill="1" applyBorder="1" applyAlignment="1" applyProtection="1">
      <alignment horizontal="left" vertical="center" wrapText="1"/>
      <protection hidden="1"/>
    </xf>
    <xf numFmtId="0" fontId="5" fillId="0" borderId="1" xfId="0" applyFont="1" applyFill="1" applyBorder="1" applyAlignment="1" applyProtection="1">
      <alignment horizontal="left" vertical="center" wrapText="1"/>
      <protection locked="0"/>
    </xf>
    <xf numFmtId="0" fontId="5" fillId="0" borderId="1" xfId="0" applyNumberFormat="1" applyFont="1" applyFill="1" applyBorder="1" applyAlignment="1">
      <alignment horizontal="left" vertical="center" wrapText="1"/>
    </xf>
    <xf numFmtId="9" fontId="5" fillId="0" borderId="1" xfId="1" applyFont="1" applyFill="1" applyBorder="1" applyAlignment="1" applyProtection="1">
      <alignment horizontal="center" vertical="top" wrapText="1"/>
      <protection locked="0"/>
    </xf>
    <xf numFmtId="0" fontId="5" fillId="12" borderId="1" xfId="0" applyFont="1" applyFill="1" applyBorder="1" applyAlignment="1" applyProtection="1">
      <alignment horizontal="left" vertical="top" wrapText="1"/>
      <protection hidden="1"/>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49" fontId="26" fillId="0" borderId="1" xfId="0" applyNumberFormat="1" applyFont="1" applyBorder="1" applyAlignment="1">
      <alignment vertical="center" wrapText="1"/>
    </xf>
    <xf numFmtId="0" fontId="5" fillId="0" borderId="1" xfId="0" applyFont="1" applyBorder="1" applyAlignment="1">
      <alignment vertical="center" wrapText="1"/>
    </xf>
    <xf numFmtId="49" fontId="26" fillId="0" borderId="1" xfId="0" applyNumberFormat="1" applyFont="1" applyBorder="1" applyAlignment="1">
      <alignment horizontal="center" vertical="center" wrapText="1"/>
    </xf>
    <xf numFmtId="0" fontId="5" fillId="0" borderId="1" xfId="0" applyFont="1" applyFill="1" applyBorder="1" applyAlignment="1" applyProtection="1">
      <alignment vertical="top" wrapText="1"/>
      <protection hidden="1"/>
    </xf>
    <xf numFmtId="0" fontId="5" fillId="0" borderId="1" xfId="0" applyFont="1" applyFill="1" applyBorder="1" applyAlignment="1" applyProtection="1">
      <alignment vertical="center" wrapText="1"/>
      <protection hidden="1"/>
    </xf>
    <xf numFmtId="0" fontId="5" fillId="12" borderId="1" xfId="0" applyFont="1" applyFill="1" applyBorder="1" applyAlignment="1">
      <alignment horizontal="center" vertical="center" wrapText="1"/>
    </xf>
    <xf numFmtId="49" fontId="26"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0" fontId="33" fillId="12" borderId="1" xfId="0" applyNumberFormat="1" applyFont="1" applyFill="1" applyBorder="1" applyAlignment="1">
      <alignment horizontal="center" vertical="center" wrapText="1"/>
    </xf>
    <xf numFmtId="0" fontId="5" fillId="12" borderId="1" xfId="0" applyFont="1" applyFill="1" applyBorder="1" applyAlignment="1">
      <alignment horizontal="center" wrapText="1"/>
    </xf>
    <xf numFmtId="9" fontId="5" fillId="12" borderId="1" xfId="0" applyNumberFormat="1" applyFont="1" applyFill="1" applyBorder="1" applyAlignment="1">
      <alignment horizontal="center" vertical="center" wrapText="1"/>
    </xf>
    <xf numFmtId="10" fontId="34" fillId="0" borderId="1" xfId="0" applyNumberFormat="1" applyFont="1" applyBorder="1" applyAlignment="1">
      <alignment horizontal="center" vertical="center"/>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horizontal="center" vertical="center" wrapText="1"/>
    </xf>
    <xf numFmtId="0" fontId="15" fillId="0" borderId="44"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2" xfId="0" applyFont="1" applyBorder="1" applyAlignment="1">
      <alignment horizontal="center" vertical="top" wrapText="1"/>
    </xf>
    <xf numFmtId="0" fontId="3" fillId="4" borderId="1" xfId="0" applyFont="1" applyFill="1" applyBorder="1" applyAlignment="1">
      <alignment horizontal="center" vertical="center" wrapText="1"/>
    </xf>
    <xf numFmtId="0" fontId="3" fillId="4" borderId="1" xfId="0" applyFont="1" applyFill="1" applyBorder="1" applyAlignment="1">
      <alignment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6" fillId="0" borderId="0" xfId="0" applyFont="1"/>
    <xf numFmtId="0" fontId="18" fillId="0" borderId="11" xfId="0" applyFont="1" applyBorder="1" applyAlignment="1">
      <alignment horizontal="center" vertical="center" wrapText="1"/>
    </xf>
    <xf numFmtId="0" fontId="37" fillId="15" borderId="50" xfId="0" applyFont="1" applyFill="1" applyBorder="1" applyAlignment="1">
      <alignment horizontal="left" vertical="center" wrapText="1"/>
    </xf>
    <xf numFmtId="0" fontId="38" fillId="0" borderId="12"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7" fillId="15" borderId="52" xfId="0" applyFont="1" applyFill="1" applyBorder="1" applyAlignment="1">
      <alignment vertical="center" wrapText="1"/>
    </xf>
    <xf numFmtId="0" fontId="37" fillId="15" borderId="1" xfId="0" applyFont="1" applyFill="1" applyBorder="1" applyAlignment="1">
      <alignment horizontal="center" vertical="center" wrapText="1"/>
    </xf>
    <xf numFmtId="0" fontId="37" fillId="15" borderId="1" xfId="0" applyFont="1" applyFill="1" applyBorder="1" applyAlignment="1">
      <alignment horizontal="left" vertical="center" wrapText="1" indent="1"/>
    </xf>
    <xf numFmtId="0" fontId="38" fillId="0" borderId="21" xfId="0" applyFont="1" applyBorder="1" applyAlignment="1">
      <alignment horizontal="center" vertical="center" wrapText="1"/>
    </xf>
    <xf numFmtId="0" fontId="0" fillId="0" borderId="51" xfId="0" applyBorder="1" applyAlignment="1">
      <alignment vertical="center" wrapText="1"/>
    </xf>
    <xf numFmtId="0" fontId="0" fillId="0" borderId="52" xfId="0" applyBorder="1" applyAlignment="1">
      <alignment vertical="center" wrapText="1"/>
    </xf>
    <xf numFmtId="0" fontId="39" fillId="0" borderId="50" xfId="0" applyFont="1" applyBorder="1" applyAlignment="1">
      <alignment vertical="center" wrapText="1"/>
    </xf>
    <xf numFmtId="0" fontId="39" fillId="0" borderId="1" xfId="0" applyFont="1" applyBorder="1" applyAlignment="1">
      <alignment horizontal="center" vertical="center" wrapText="1"/>
    </xf>
    <xf numFmtId="0" fontId="0" fillId="0" borderId="1" xfId="0" applyBorder="1" applyAlignment="1">
      <alignment vertical="center" wrapText="1"/>
    </xf>
    <xf numFmtId="0" fontId="39"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2" xfId="0" applyFont="1" applyBorder="1" applyAlignment="1">
      <alignment horizontal="center" vertical="center" wrapText="1"/>
    </xf>
    <xf numFmtId="0" fontId="3" fillId="0" borderId="12" xfId="0" applyFont="1" applyBorder="1" applyAlignment="1">
      <alignment horizontal="center" vertical="center" wrapText="1"/>
    </xf>
    <xf numFmtId="0" fontId="26" fillId="0" borderId="0" xfId="0" applyFont="1" applyAlignment="1">
      <alignment vertical="center"/>
    </xf>
    <xf numFmtId="0" fontId="38"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40" fillId="15" borderId="53" xfId="0" applyFont="1" applyFill="1" applyBorder="1" applyAlignment="1">
      <alignment horizontal="center" vertical="center" wrapText="1"/>
    </xf>
    <xf numFmtId="0" fontId="40" fillId="15" borderId="49" xfId="0" applyFont="1" applyFill="1" applyBorder="1" applyAlignment="1">
      <alignment horizontal="center" vertical="center" wrapText="1"/>
    </xf>
    <xf numFmtId="0" fontId="41" fillId="0" borderId="51" xfId="0" applyFont="1" applyBorder="1" applyAlignment="1">
      <alignment horizontal="center" vertical="center" wrapText="1"/>
    </xf>
    <xf numFmtId="0" fontId="41" fillId="0" borderId="52" xfId="0" applyFont="1" applyBorder="1" applyAlignment="1">
      <alignment horizontal="center" vertical="center" wrapText="1"/>
    </xf>
    <xf numFmtId="0" fontId="43" fillId="0" borderId="1" xfId="0" applyFont="1" applyBorder="1" applyAlignment="1">
      <alignment horizontal="center" vertical="center" wrapText="1"/>
    </xf>
    <xf numFmtId="0" fontId="43" fillId="0" borderId="1" xfId="0" applyFont="1" applyBorder="1" applyAlignment="1">
      <alignment horizontal="center" vertical="center" wrapText="1"/>
    </xf>
    <xf numFmtId="0" fontId="43" fillId="0" borderId="1" xfId="0" applyFont="1" applyBorder="1" applyAlignment="1">
      <alignment vertical="center" wrapText="1"/>
    </xf>
    <xf numFmtId="0" fontId="43" fillId="0" borderId="8" xfId="0" applyFont="1" applyBorder="1" applyAlignment="1">
      <alignment vertical="center" wrapText="1"/>
    </xf>
    <xf numFmtId="0" fontId="36" fillId="0" borderId="8" xfId="0" applyFont="1" applyBorder="1" applyAlignment="1">
      <alignment vertical="center" wrapText="1"/>
    </xf>
    <xf numFmtId="0" fontId="45" fillId="0" borderId="18" xfId="0" applyFont="1" applyBorder="1" applyAlignment="1">
      <alignment vertical="center" wrapText="1"/>
    </xf>
    <xf numFmtId="0" fontId="45" fillId="0" borderId="0" xfId="0" applyFont="1" applyBorder="1" applyAlignment="1">
      <alignment vertical="center" wrapText="1"/>
    </xf>
    <xf numFmtId="0" fontId="45" fillId="0" borderId="11" xfId="0" applyFont="1" applyBorder="1" applyAlignment="1">
      <alignment vertical="center" wrapText="1"/>
    </xf>
    <xf numFmtId="0" fontId="26" fillId="0" borderId="56" xfId="0" applyFont="1" applyBorder="1"/>
    <xf numFmtId="0" fontId="37" fillId="15" borderId="52" xfId="0" applyFont="1" applyFill="1" applyBorder="1" applyAlignment="1">
      <alignment vertical="top" wrapText="1"/>
    </xf>
    <xf numFmtId="0" fontId="26" fillId="0" borderId="57" xfId="0" applyFont="1" applyBorder="1"/>
    <xf numFmtId="0" fontId="37" fillId="15" borderId="52" xfId="0" applyFont="1" applyFill="1" applyBorder="1" applyAlignment="1">
      <alignment horizontal="left" vertical="center" wrapText="1" indent="4"/>
    </xf>
    <xf numFmtId="0" fontId="37" fillId="15" borderId="50" xfId="0" applyFont="1" applyFill="1" applyBorder="1" applyAlignment="1">
      <alignment vertical="top" wrapText="1"/>
    </xf>
    <xf numFmtId="0" fontId="37" fillId="15" borderId="52" xfId="0" applyFont="1" applyFill="1" applyBorder="1" applyAlignment="1">
      <alignment horizontal="left" vertical="center" wrapText="1" indent="6"/>
    </xf>
    <xf numFmtId="0" fontId="37" fillId="15" borderId="52" xfId="0" applyFont="1" applyFill="1" applyBorder="1" applyAlignment="1">
      <alignment horizontal="center" vertical="center" wrapText="1"/>
    </xf>
    <xf numFmtId="0" fontId="37" fillId="15" borderId="50" xfId="0" applyFont="1" applyFill="1" applyBorder="1" applyAlignment="1">
      <alignment horizontal="left" vertical="center" wrapText="1" indent="1"/>
    </xf>
    <xf numFmtId="0" fontId="37" fillId="15" borderId="52" xfId="0" applyFont="1" applyFill="1" applyBorder="1" applyAlignment="1">
      <alignment horizontal="left" vertical="top" wrapText="1"/>
    </xf>
    <xf numFmtId="0" fontId="0" fillId="0" borderId="51" xfId="0" applyBorder="1" applyAlignment="1">
      <alignment vertical="top" wrapText="1"/>
    </xf>
    <xf numFmtId="0" fontId="0" fillId="0" borderId="52" xfId="0" applyBorder="1" applyAlignment="1">
      <alignment vertical="top" wrapText="1"/>
    </xf>
    <xf numFmtId="0" fontId="39" fillId="0" borderId="52" xfId="0" applyFont="1" applyBorder="1" applyAlignment="1">
      <alignment vertical="top" wrapText="1"/>
    </xf>
    <xf numFmtId="0" fontId="39" fillId="0" borderId="52" xfId="0" applyFont="1" applyBorder="1" applyAlignment="1">
      <alignment horizontal="center" vertical="center" wrapText="1"/>
    </xf>
    <xf numFmtId="0" fontId="0" fillId="0" borderId="50" xfId="0" applyBorder="1" applyAlignment="1">
      <alignment horizontal="center" vertical="center" wrapText="1"/>
    </xf>
    <xf numFmtId="0" fontId="39" fillId="0" borderId="52" xfId="0" applyFont="1" applyBorder="1" applyAlignment="1">
      <alignment vertical="center" wrapText="1"/>
    </xf>
    <xf numFmtId="0" fontId="0" fillId="0" borderId="52" xfId="0" applyBorder="1" applyAlignment="1">
      <alignment horizontal="left" vertical="top" wrapText="1"/>
    </xf>
    <xf numFmtId="0" fontId="39" fillId="0" borderId="52" xfId="0" applyFont="1" applyBorder="1" applyAlignment="1">
      <alignment horizontal="left" vertical="top" wrapText="1"/>
    </xf>
    <xf numFmtId="0" fontId="26" fillId="0" borderId="1" xfId="0" applyFont="1" applyBorder="1" applyAlignment="1">
      <alignment horizontal="left" vertical="top" wrapText="1"/>
    </xf>
    <xf numFmtId="0" fontId="0" fillId="0" borderId="51" xfId="0" applyBorder="1" applyAlignment="1">
      <alignment horizontal="left" vertical="top" wrapText="1"/>
    </xf>
    <xf numFmtId="0" fontId="2" fillId="0" borderId="12" xfId="0" applyFont="1" applyFill="1" applyBorder="1" applyAlignment="1">
      <alignment horizontal="center" vertical="center" wrapText="1"/>
    </xf>
    <xf numFmtId="0" fontId="39" fillId="15" borderId="52" xfId="0" applyFont="1" applyFill="1" applyBorder="1" applyAlignment="1">
      <alignment horizontal="center" vertical="center" wrapText="1"/>
    </xf>
    <xf numFmtId="0" fontId="0" fillId="15" borderId="50" xfId="0" applyFill="1" applyBorder="1" applyAlignment="1">
      <alignment horizontal="center" vertical="center" wrapText="1"/>
    </xf>
    <xf numFmtId="0" fontId="26" fillId="0" borderId="58" xfId="0" applyFont="1" applyBorder="1"/>
    <xf numFmtId="0" fontId="18" fillId="0" borderId="12" xfId="0" applyFont="1" applyBorder="1" applyAlignment="1">
      <alignment horizontal="center" vertical="center" wrapText="1"/>
    </xf>
    <xf numFmtId="0" fontId="14" fillId="0" borderId="1" xfId="0" applyFont="1" applyBorder="1" applyAlignment="1">
      <alignment horizontal="center" vertical="center" wrapText="1"/>
    </xf>
    <xf numFmtId="0" fontId="43" fillId="0" borderId="0" xfId="0" applyFont="1" applyBorder="1" applyAlignment="1">
      <alignment vertical="center" wrapText="1"/>
    </xf>
    <xf numFmtId="0" fontId="3" fillId="0" borderId="0" xfId="0" applyFont="1" applyBorder="1" applyAlignment="1">
      <alignment horizontal="center" vertical="center" wrapText="1"/>
    </xf>
    <xf numFmtId="0" fontId="43" fillId="0" borderId="1" xfId="0" applyFont="1" applyBorder="1" applyAlignment="1">
      <alignment horizontal="center" vertical="center" wrapText="1"/>
    </xf>
    <xf numFmtId="0" fontId="18" fillId="0" borderId="12" xfId="0" applyFont="1" applyBorder="1" applyAlignment="1">
      <alignment horizontal="center" vertical="center" wrapText="1"/>
    </xf>
    <xf numFmtId="0" fontId="0" fillId="14" borderId="51" xfId="0" applyFill="1" applyBorder="1" applyAlignment="1">
      <alignment vertical="top" wrapText="1"/>
    </xf>
    <xf numFmtId="0" fontId="2" fillId="0" borderId="20" xfId="0" applyFont="1" applyBorder="1" applyAlignment="1">
      <alignment horizontal="center" vertical="center" wrapText="1"/>
    </xf>
    <xf numFmtId="0" fontId="2" fillId="0" borderId="0" xfId="0" applyFont="1" applyFill="1"/>
    <xf numFmtId="0" fontId="26" fillId="0" borderId="61" xfId="0" applyFont="1" applyBorder="1"/>
    <xf numFmtId="0" fontId="39" fillId="0" borderId="52" xfId="0" applyFont="1" applyBorder="1" applyAlignment="1">
      <alignment horizontal="center" wrapText="1"/>
    </xf>
    <xf numFmtId="0" fontId="0" fillId="0" borderId="50" xfId="0" applyBorder="1" applyAlignment="1">
      <alignment vertical="center" wrapText="1"/>
    </xf>
    <xf numFmtId="0" fontId="2" fillId="4" borderId="12" xfId="0" applyFont="1" applyFill="1" applyBorder="1" applyAlignment="1">
      <alignment horizontal="center" vertical="center" wrapText="1"/>
    </xf>
    <xf numFmtId="0" fontId="39" fillId="15" borderId="52" xfId="0" applyFont="1" applyFill="1" applyBorder="1" applyAlignment="1">
      <alignment horizontal="center" wrapText="1"/>
    </xf>
    <xf numFmtId="0" fontId="0" fillId="15" borderId="50" xfId="0" applyFill="1" applyBorder="1" applyAlignment="1">
      <alignment vertical="center" wrapText="1"/>
    </xf>
    <xf numFmtId="0" fontId="35" fillId="0" borderId="1" xfId="0" applyFont="1" applyBorder="1" applyAlignment="1">
      <alignment vertical="center" wrapText="1"/>
    </xf>
    <xf numFmtId="0" fontId="5" fillId="0" borderId="0" xfId="0" applyFont="1"/>
    <xf numFmtId="0" fontId="38" fillId="0" borderId="12" xfId="0" applyFont="1" applyFill="1" applyBorder="1" applyAlignment="1">
      <alignment horizontal="center" vertical="center" wrapText="1"/>
    </xf>
    <xf numFmtId="0" fontId="26" fillId="7" borderId="22" xfId="109" applyFont="1" applyFill="1" applyBorder="1" applyAlignment="1">
      <alignment horizontal="center"/>
    </xf>
    <xf numFmtId="0" fontId="26" fillId="7" borderId="5" xfId="109" applyFont="1" applyFill="1" applyBorder="1" applyAlignment="1">
      <alignment horizontal="center"/>
    </xf>
    <xf numFmtId="0" fontId="48" fillId="7" borderId="8" xfId="109" applyFont="1" applyFill="1" applyBorder="1" applyAlignment="1">
      <alignment horizontal="center" wrapText="1"/>
    </xf>
    <xf numFmtId="0" fontId="48" fillId="7" borderId="9" xfId="109" applyFont="1" applyFill="1" applyBorder="1" applyAlignment="1">
      <alignment vertical="center" wrapText="1"/>
    </xf>
    <xf numFmtId="0" fontId="48" fillId="7" borderId="10" xfId="109" applyFont="1" applyFill="1" applyBorder="1" applyAlignment="1">
      <alignment vertical="center" wrapText="1"/>
    </xf>
    <xf numFmtId="0" fontId="26" fillId="0" borderId="0" xfId="109" applyFont="1"/>
    <xf numFmtId="0" fontId="26" fillId="7" borderId="2" xfId="109" applyFont="1" applyFill="1" applyBorder="1" applyAlignment="1">
      <alignment horizontal="center"/>
    </xf>
    <xf numFmtId="0" fontId="26" fillId="7" borderId="3" xfId="109" applyFont="1" applyFill="1" applyBorder="1" applyAlignment="1">
      <alignment horizontal="center"/>
    </xf>
    <xf numFmtId="0" fontId="29" fillId="7" borderId="8" xfId="109" applyFont="1" applyFill="1" applyBorder="1" applyAlignment="1">
      <alignment vertical="center" wrapText="1"/>
    </xf>
    <xf numFmtId="0" fontId="29" fillId="7" borderId="9" xfId="109" applyFont="1" applyFill="1" applyBorder="1" applyAlignment="1">
      <alignment vertical="center" wrapText="1"/>
    </xf>
    <xf numFmtId="0" fontId="29" fillId="7" borderId="10" xfId="109" applyFont="1" applyFill="1" applyBorder="1" applyAlignment="1">
      <alignment vertical="center" wrapText="1"/>
    </xf>
    <xf numFmtId="0" fontId="26" fillId="7" borderId="23" xfId="109" applyFont="1" applyFill="1" applyBorder="1" applyAlignment="1">
      <alignment horizontal="center"/>
    </xf>
    <xf numFmtId="0" fontId="26" fillId="7" borderId="25" xfId="109" applyFont="1" applyFill="1" applyBorder="1" applyAlignment="1">
      <alignment horizontal="center"/>
    </xf>
    <xf numFmtId="0" fontId="49" fillId="7" borderId="8" xfId="109" applyFont="1" applyFill="1" applyBorder="1" applyAlignment="1">
      <alignment horizontal="center" vertical="center" wrapText="1"/>
    </xf>
    <xf numFmtId="0" fontId="49" fillId="7" borderId="9" xfId="109" applyFont="1" applyFill="1" applyBorder="1" applyAlignment="1">
      <alignment horizontal="center" vertical="center" wrapText="1"/>
    </xf>
    <xf numFmtId="0" fontId="49" fillId="7" borderId="10" xfId="109" applyFont="1" applyFill="1" applyBorder="1" applyAlignment="1">
      <alignment horizontal="center" vertical="center" wrapText="1"/>
    </xf>
    <xf numFmtId="0" fontId="49" fillId="7" borderId="9" xfId="109" applyFont="1" applyFill="1" applyBorder="1" applyAlignment="1">
      <alignment vertical="center" wrapText="1"/>
    </xf>
    <xf numFmtId="0" fontId="49" fillId="7" borderId="10" xfId="109" applyFont="1" applyFill="1" applyBorder="1" applyAlignment="1">
      <alignment vertical="center" wrapText="1"/>
    </xf>
    <xf numFmtId="49" fontId="49" fillId="7" borderId="43" xfId="109" applyNumberFormat="1" applyFont="1" applyFill="1" applyBorder="1" applyAlignment="1">
      <alignment horizontal="center" vertical="center" wrapText="1"/>
    </xf>
    <xf numFmtId="49" fontId="50" fillId="7" borderId="1" xfId="109" applyNumberFormat="1" applyFont="1" applyFill="1" applyBorder="1" applyAlignment="1">
      <alignment horizontal="center" vertical="center" wrapText="1"/>
    </xf>
    <xf numFmtId="49" fontId="49" fillId="7" borderId="62" xfId="109" applyNumberFormat="1" applyFont="1" applyFill="1" applyBorder="1" applyAlignment="1">
      <alignment vertical="center" wrapText="1"/>
    </xf>
    <xf numFmtId="49" fontId="49" fillId="7" borderId="62" xfId="109" applyNumberFormat="1" applyFont="1" applyFill="1" applyBorder="1" applyAlignment="1">
      <alignment horizontal="center" vertical="center" wrapText="1"/>
    </xf>
    <xf numFmtId="49" fontId="49" fillId="0" borderId="1" xfId="109" applyNumberFormat="1" applyFont="1" applyBorder="1" applyAlignment="1">
      <alignment wrapText="1"/>
    </xf>
    <xf numFmtId="49" fontId="49" fillId="0" borderId="1" xfId="109" applyNumberFormat="1" applyFont="1" applyBorder="1" applyAlignment="1">
      <alignment horizontal="center" vertical="center" wrapText="1"/>
    </xf>
    <xf numFmtId="49" fontId="49" fillId="12" borderId="1" xfId="109" applyNumberFormat="1" applyFont="1" applyFill="1" applyBorder="1" applyAlignment="1">
      <alignment horizontal="center" vertical="center" wrapText="1"/>
    </xf>
    <xf numFmtId="49" fontId="49" fillId="0" borderId="1" xfId="109" applyNumberFormat="1" applyFont="1" applyBorder="1" applyAlignment="1">
      <alignment vertical="center" wrapText="1"/>
    </xf>
    <xf numFmtId="49" fontId="26" fillId="0" borderId="1" xfId="109" applyNumberFormat="1" applyFont="1" applyBorder="1" applyAlignment="1">
      <alignment wrapText="1"/>
    </xf>
    <xf numFmtId="49" fontId="26" fillId="0" borderId="1" xfId="109" applyNumberFormat="1" applyFont="1" applyBorder="1" applyAlignment="1">
      <alignment vertical="center" wrapText="1"/>
    </xf>
    <xf numFmtId="0" fontId="26" fillId="0" borderId="56" xfId="109" applyFont="1" applyBorder="1"/>
    <xf numFmtId="0" fontId="37" fillId="15" borderId="52" xfId="109" applyFont="1" applyFill="1" applyBorder="1" applyAlignment="1">
      <alignment horizontal="left" vertical="center" wrapText="1" indent="4"/>
    </xf>
    <xf numFmtId="0" fontId="26" fillId="0" borderId="57" xfId="109" applyFont="1" applyBorder="1"/>
    <xf numFmtId="0" fontId="37" fillId="15" borderId="52" xfId="109" applyFont="1" applyFill="1" applyBorder="1" applyAlignment="1">
      <alignment vertical="center" wrapText="1"/>
    </xf>
    <xf numFmtId="0" fontId="37" fillId="15" borderId="52" xfId="109" applyFont="1" applyFill="1" applyBorder="1" applyAlignment="1">
      <alignment horizontal="left" vertical="center" wrapText="1" indent="6"/>
    </xf>
    <xf numFmtId="0" fontId="37" fillId="15" borderId="52" xfId="109" applyFont="1" applyFill="1" applyBorder="1" applyAlignment="1">
      <alignment horizontal="center" vertical="center" wrapText="1"/>
    </xf>
    <xf numFmtId="0" fontId="37" fillId="15" borderId="50" xfId="109" applyFont="1" applyFill="1" applyBorder="1" applyAlignment="1">
      <alignment horizontal="left" vertical="center" wrapText="1" indent="1"/>
    </xf>
    <xf numFmtId="0" fontId="1" fillId="0" borderId="51" xfId="109" applyBorder="1" applyAlignment="1">
      <alignment vertical="center" wrapText="1"/>
    </xf>
    <xf numFmtId="0" fontId="1" fillId="0" borderId="52" xfId="109" applyBorder="1" applyAlignment="1">
      <alignment vertical="center" wrapText="1"/>
    </xf>
    <xf numFmtId="0" fontId="39" fillId="0" borderId="52" xfId="109" applyFont="1" applyBorder="1" applyAlignment="1">
      <alignment vertical="center" wrapText="1"/>
    </xf>
    <xf numFmtId="0" fontId="39" fillId="0" borderId="52" xfId="109" applyFont="1" applyBorder="1" applyAlignment="1">
      <alignment horizontal="center" vertical="center" wrapText="1"/>
    </xf>
    <xf numFmtId="0" fontId="1" fillId="0" borderId="50" xfId="109" applyBorder="1" applyAlignment="1">
      <alignment vertical="center" wrapText="1"/>
    </xf>
    <xf numFmtId="0" fontId="39" fillId="15" borderId="52" xfId="109" applyFont="1" applyFill="1" applyBorder="1" applyAlignment="1">
      <alignment horizontal="right" vertical="center" wrapText="1"/>
    </xf>
    <xf numFmtId="0" fontId="1" fillId="15" borderId="50" xfId="109" applyFill="1" applyBorder="1" applyAlignment="1">
      <alignment vertical="center" wrapText="1"/>
    </xf>
    <xf numFmtId="0" fontId="26" fillId="0" borderId="58" xfId="109" applyFont="1" applyBorder="1"/>
    <xf numFmtId="0" fontId="40" fillId="15" borderId="53" xfId="109" applyFont="1" applyFill="1" applyBorder="1" applyAlignment="1">
      <alignment horizontal="center" vertical="center" wrapText="1"/>
    </xf>
    <xf numFmtId="0" fontId="40" fillId="15" borderId="49" xfId="109" applyFont="1" applyFill="1" applyBorder="1" applyAlignment="1">
      <alignment horizontal="center" vertical="center" wrapText="1"/>
    </xf>
    <xf numFmtId="0" fontId="41" fillId="0" borderId="51" xfId="109" applyFont="1" applyBorder="1" applyAlignment="1">
      <alignment horizontal="center" vertical="center" wrapText="1"/>
    </xf>
    <xf numFmtId="0" fontId="41" fillId="0" borderId="52" xfId="109" applyFont="1" applyBorder="1" applyAlignment="1">
      <alignment horizontal="center" vertical="center" wrapText="1"/>
    </xf>
    <xf numFmtId="0" fontId="1" fillId="0" borderId="0" xfId="109"/>
    <xf numFmtId="0" fontId="43" fillId="0" borderId="1" xfId="109" applyFont="1" applyBorder="1" applyAlignment="1">
      <alignment horizontal="center" vertical="center" wrapText="1"/>
    </xf>
    <xf numFmtId="0" fontId="43" fillId="0" borderId="1" xfId="109" applyFont="1" applyBorder="1" applyAlignment="1">
      <alignment vertical="center" wrapText="1"/>
    </xf>
    <xf numFmtId="0" fontId="36" fillId="0" borderId="8" xfId="109" applyFont="1" applyBorder="1" applyAlignment="1">
      <alignment vertical="center" wrapText="1"/>
    </xf>
    <xf numFmtId="0" fontId="2" fillId="4" borderId="1" xfId="0" applyFont="1" applyFill="1" applyBorder="1" applyAlignment="1">
      <alignment horizontal="center" vertical="center" wrapText="1"/>
    </xf>
    <xf numFmtId="0" fontId="8" fillId="0" borderId="10"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9" fillId="0" borderId="1" xfId="0" applyFont="1" applyBorder="1" applyAlignment="1">
      <alignment vertical="center" wrapText="1"/>
    </xf>
    <xf numFmtId="0" fontId="29" fillId="0" borderId="1" xfId="0" applyFont="1" applyBorder="1" applyAlignment="1">
      <alignment horizontal="left" vertical="top" wrapText="1"/>
    </xf>
    <xf numFmtId="14" fontId="6" fillId="0" borderId="1" xfId="0" applyNumberFormat="1" applyFont="1" applyFill="1" applyBorder="1" applyAlignment="1">
      <alignment horizontal="left" vertical="top" wrapText="1"/>
    </xf>
    <xf numFmtId="0" fontId="0" fillId="0" borderId="1" xfId="0" applyBorder="1" applyAlignment="1">
      <alignment horizontal="center" vertical="center"/>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lignment horizontal="center" vertical="center" wrapText="1"/>
    </xf>
    <xf numFmtId="0" fontId="3" fillId="0" borderId="1" xfId="0" applyNumberFormat="1" applyFont="1" applyFill="1" applyBorder="1" applyAlignment="1">
      <alignment horizontal="left" vertical="top" wrapText="1"/>
    </xf>
    <xf numFmtId="16" fontId="5" fillId="0" borderId="1" xfId="0" applyNumberFormat="1" applyFont="1" applyFill="1" applyBorder="1" applyAlignment="1">
      <alignment horizontal="left" vertical="top" wrapText="1"/>
    </xf>
    <xf numFmtId="14" fontId="5" fillId="0" borderId="1" xfId="0" applyNumberFormat="1" applyFont="1" applyBorder="1" applyAlignment="1">
      <alignment horizontal="justify" vertical="top"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0" fontId="6" fillId="0" borderId="1" xfId="0" applyFont="1" applyBorder="1" applyAlignment="1">
      <alignment horizontal="left" vertical="top" wrapText="1"/>
    </xf>
    <xf numFmtId="0" fontId="2" fillId="12" borderId="1" xfId="0" applyNumberFormat="1" applyFont="1" applyFill="1" applyBorder="1" applyAlignment="1">
      <alignment horizontal="justify" vertical="top" wrapText="1"/>
    </xf>
    <xf numFmtId="1" fontId="6" fillId="5" borderId="62" xfId="0" applyNumberFormat="1" applyFont="1" applyFill="1" applyBorder="1" applyAlignment="1">
      <alignment horizontal="center" vertical="center" wrapText="1"/>
    </xf>
    <xf numFmtId="1" fontId="6" fillId="2" borderId="62"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xf>
    <xf numFmtId="0" fontId="9" fillId="0" borderId="1" xfId="0" applyFont="1" applyBorder="1" applyAlignment="1">
      <alignment horizontal="center" vertical="center" wrapText="1"/>
    </xf>
    <xf numFmtId="0" fontId="2" fillId="0" borderId="1" xfId="0" applyFont="1" applyBorder="1" applyAlignment="1">
      <alignment horizontal="justify" vertical="top" wrapText="1"/>
    </xf>
    <xf numFmtId="0" fontId="3" fillId="12" borderId="1" xfId="0" applyNumberFormat="1" applyFont="1" applyFill="1" applyBorder="1" applyAlignment="1">
      <alignment horizontal="left" vertical="top" wrapText="1"/>
    </xf>
    <xf numFmtId="0" fontId="30" fillId="12" borderId="1" xfId="0" applyFont="1" applyFill="1" applyBorder="1" applyAlignment="1">
      <alignment horizontal="left" vertical="center" wrapText="1"/>
    </xf>
    <xf numFmtId="0" fontId="32" fillId="12" borderId="1" xfId="0" applyFont="1" applyFill="1" applyBorder="1" applyAlignment="1">
      <alignment vertical="center" wrapText="1"/>
    </xf>
    <xf numFmtId="0" fontId="8" fillId="0" borderId="1" xfId="0" applyFont="1" applyFill="1" applyBorder="1" applyAlignment="1">
      <alignment wrapText="1"/>
    </xf>
    <xf numFmtId="0" fontId="53" fillId="0" borderId="1" xfId="0" applyFont="1" applyFill="1" applyBorder="1" applyAlignment="1">
      <alignment horizontal="left" vertical="top" wrapText="1"/>
    </xf>
    <xf numFmtId="0" fontId="6" fillId="6" borderId="1" xfId="0" applyFont="1" applyFill="1" applyBorder="1" applyAlignment="1">
      <alignment horizontal="center" vertical="center" wrapText="1"/>
    </xf>
    <xf numFmtId="0" fontId="3" fillId="0" borderId="1" xfId="0" applyFont="1" applyBorder="1" applyAlignment="1">
      <alignment horizontal="justify" vertical="top" wrapText="1"/>
    </xf>
    <xf numFmtId="0" fontId="3" fillId="12" borderId="1" xfId="0" applyNumberFormat="1" applyFont="1" applyFill="1" applyBorder="1" applyAlignment="1">
      <alignment horizontal="justify" vertical="top" wrapText="1"/>
    </xf>
    <xf numFmtId="14" fontId="38" fillId="0" borderId="1" xfId="0" applyNumberFormat="1" applyFont="1" applyBorder="1" applyAlignment="1">
      <alignment horizontal="left" vertical="top" wrapText="1"/>
    </xf>
    <xf numFmtId="0" fontId="55" fillId="0" borderId="0" xfId="0" applyFont="1" applyAlignment="1">
      <alignment vertical="top" wrapText="1"/>
    </xf>
    <xf numFmtId="0" fontId="18" fillId="0" borderId="1" xfId="0" applyFont="1" applyBorder="1" applyAlignment="1">
      <alignment horizontal="left" vertical="top" wrapText="1"/>
    </xf>
    <xf numFmtId="0" fontId="2" fillId="0" borderId="1" xfId="0" applyFont="1" applyBorder="1" applyAlignment="1">
      <alignment horizontal="justify" vertical="center" wrapText="1"/>
    </xf>
    <xf numFmtId="0" fontId="2" fillId="0" borderId="1" xfId="0" applyNumberFormat="1" applyFont="1" applyBorder="1" applyAlignment="1">
      <alignment horizontal="justify" vertical="top" wrapText="1"/>
    </xf>
    <xf numFmtId="164" fontId="5" fillId="12" borderId="1" xfId="0" applyNumberFormat="1" applyFont="1" applyFill="1" applyBorder="1" applyAlignment="1" applyProtection="1">
      <alignment horizontal="left" vertical="center" wrapText="1"/>
      <protection locked="0"/>
    </xf>
    <xf numFmtId="0" fontId="57" fillId="0" borderId="1" xfId="0" applyNumberFormat="1" applyFont="1" applyBorder="1" applyAlignment="1">
      <alignment horizontal="justify" vertical="top" wrapText="1"/>
    </xf>
    <xf numFmtId="0" fontId="3" fillId="0" borderId="1" xfId="0" applyNumberFormat="1" applyFont="1" applyFill="1" applyBorder="1" applyAlignment="1">
      <alignment horizontal="justify" vertical="top" wrapText="1"/>
    </xf>
    <xf numFmtId="14" fontId="3" fillId="0" borderId="1" xfId="0" applyNumberFormat="1" applyFont="1" applyBorder="1" applyAlignment="1">
      <alignment horizontal="left" vertical="top" wrapText="1"/>
    </xf>
    <xf numFmtId="0" fontId="2" fillId="0" borderId="1" xfId="0" applyNumberFormat="1" applyFont="1" applyBorder="1" applyAlignment="1">
      <alignment horizontal="left" vertical="top" wrapText="1"/>
    </xf>
    <xf numFmtId="0" fontId="0" fillId="0" borderId="1" xfId="0" applyBorder="1" applyAlignment="1">
      <alignment horizontal="center" vertical="center" wrapText="1"/>
    </xf>
    <xf numFmtId="0" fontId="0" fillId="0" borderId="0" xfId="0" applyAlignment="1">
      <alignment horizontal="center" vertical="center"/>
    </xf>
    <xf numFmtId="0" fontId="0" fillId="0" borderId="1" xfId="0" applyBorder="1" applyAlignment="1">
      <alignment horizontal="center" vertical="center"/>
    </xf>
    <xf numFmtId="0" fontId="2" fillId="0" borderId="0" xfId="0" applyFont="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3" fillId="7" borderId="29" xfId="0" applyFont="1" applyFill="1" applyBorder="1" applyAlignment="1">
      <alignment horizontal="center" vertical="center"/>
    </xf>
    <xf numFmtId="0" fontId="3" fillId="7" borderId="30" xfId="0" applyFont="1" applyFill="1" applyBorder="1" applyAlignment="1">
      <alignment horizontal="center" vertical="center"/>
    </xf>
    <xf numFmtId="0" fontId="3" fillId="7" borderId="21" xfId="0" applyFont="1" applyFill="1"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5" fillId="0" borderId="13" xfId="0" applyFont="1" applyBorder="1" applyAlignment="1">
      <alignment horizontal="center" vertical="top" wrapText="1"/>
    </xf>
    <xf numFmtId="0" fontId="5" fillId="0" borderId="14" xfId="0" applyFont="1" applyBorder="1" applyAlignment="1">
      <alignment horizontal="center" vertical="top" wrapText="1"/>
    </xf>
    <xf numFmtId="0" fontId="18" fillId="0" borderId="13" xfId="0" applyFont="1" applyBorder="1" applyAlignment="1">
      <alignment vertical="center" wrapText="1"/>
    </xf>
    <xf numFmtId="0" fontId="18" fillId="0" borderId="14" xfId="0" applyFont="1" applyBorder="1" applyAlignment="1">
      <alignment vertical="center" wrapText="1"/>
    </xf>
    <xf numFmtId="0" fontId="2" fillId="0" borderId="15" xfId="0" applyFont="1"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36" xfId="0" applyBorder="1" applyAlignment="1">
      <alignment horizontal="center"/>
    </xf>
    <xf numFmtId="0" fontId="0" fillId="0" borderId="35" xfId="0" applyBorder="1" applyAlignment="1">
      <alignment horizontal="center"/>
    </xf>
    <xf numFmtId="0" fontId="0" fillId="0" borderId="6" xfId="0" applyBorder="1" applyAlignment="1">
      <alignment horizontal="center"/>
    </xf>
    <xf numFmtId="0" fontId="6"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40" xfId="0" applyFont="1" applyBorder="1" applyAlignment="1">
      <alignment horizontal="left" vertical="center"/>
    </xf>
    <xf numFmtId="0" fontId="6" fillId="0" borderId="41" xfId="0" applyFont="1" applyBorder="1" applyAlignment="1">
      <alignment horizontal="left" vertical="center"/>
    </xf>
    <xf numFmtId="0" fontId="6" fillId="0" borderId="1" xfId="0" applyFont="1" applyBorder="1" applyAlignment="1">
      <alignment horizontal="left" vertical="center"/>
    </xf>
    <xf numFmtId="0" fontId="6" fillId="0" borderId="42" xfId="0" applyFont="1" applyBorder="1" applyAlignment="1">
      <alignment horizontal="left" vertical="center"/>
    </xf>
    <xf numFmtId="0" fontId="6" fillId="0" borderId="32" xfId="0" applyFont="1" applyBorder="1" applyAlignment="1">
      <alignment horizontal="left" vertical="center" wrapText="1"/>
    </xf>
    <xf numFmtId="0" fontId="6" fillId="0" borderId="34" xfId="0" applyFont="1" applyBorder="1" applyAlignment="1">
      <alignment horizontal="left" vertical="center" wrapText="1"/>
    </xf>
    <xf numFmtId="0" fontId="0" fillId="0" borderId="1" xfId="0" applyFill="1" applyBorder="1" applyAlignment="1">
      <alignment horizontal="center" vertical="center" wrapText="1"/>
    </xf>
    <xf numFmtId="0" fontId="6" fillId="0" borderId="1" xfId="0" applyFont="1" applyBorder="1" applyAlignment="1">
      <alignment horizontal="center"/>
    </xf>
    <xf numFmtId="0" fontId="6" fillId="6"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8" fillId="0" borderId="1" xfId="0" applyFont="1" applyFill="1" applyBorder="1" applyAlignment="1">
      <alignment horizontal="center" wrapText="1"/>
    </xf>
    <xf numFmtId="0" fontId="52" fillId="17" borderId="1" xfId="0" applyFont="1" applyFill="1" applyBorder="1" applyAlignment="1">
      <alignment horizontal="center" vertical="center" wrapText="1"/>
    </xf>
    <xf numFmtId="0" fontId="6" fillId="0" borderId="1" xfId="0" applyFont="1" applyFill="1" applyBorder="1" applyAlignment="1">
      <alignment horizontal="center"/>
    </xf>
    <xf numFmtId="0" fontId="32" fillId="10" borderId="1" xfId="0" applyFont="1" applyFill="1" applyBorder="1" applyAlignment="1">
      <alignment horizontal="left" vertical="center" wrapText="1"/>
    </xf>
    <xf numFmtId="0" fontId="3" fillId="9"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32" fillId="11" borderId="1" xfId="0" applyFont="1" applyFill="1" applyBorder="1" applyAlignment="1">
      <alignment horizontal="left" vertical="center" wrapText="1"/>
    </xf>
    <xf numFmtId="0" fontId="32" fillId="10" borderId="1" xfId="0" applyFont="1" applyFill="1" applyBorder="1" applyAlignment="1">
      <alignment horizontal="left" vertical="center"/>
    </xf>
    <xf numFmtId="0" fontId="31" fillId="13" borderId="1" xfId="0" applyFont="1" applyFill="1" applyBorder="1" applyAlignment="1">
      <alignment horizontal="left" vertical="center"/>
    </xf>
    <xf numFmtId="2" fontId="5" fillId="0" borderId="1" xfId="0" applyNumberFormat="1" applyFont="1" applyFill="1" applyBorder="1" applyAlignment="1">
      <alignment horizontal="center" vertical="center"/>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0" fontId="0" fillId="0" borderId="1" xfId="0" applyBorder="1" applyAlignment="1">
      <alignment horizontal="center" vertical="center"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0" xfId="0" applyFont="1" applyFill="1" applyAlignment="1">
      <alignment horizontal="center" wrapText="1"/>
    </xf>
    <xf numFmtId="0" fontId="8" fillId="0" borderId="0" xfId="0" applyFont="1" applyFill="1" applyAlignment="1">
      <alignment horizont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6" fillId="18" borderId="1" xfId="0" applyFont="1" applyFill="1" applyBorder="1" applyAlignment="1">
      <alignment horizontal="center" vertical="center" wrapText="1"/>
    </xf>
    <xf numFmtId="0" fontId="31" fillId="13" borderId="1" xfId="0" applyFont="1" applyFill="1" applyBorder="1" applyAlignment="1">
      <alignment horizontal="left" vertical="center" wrapText="1"/>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8" xfId="0" applyFont="1" applyBorder="1" applyAlignment="1">
      <alignment horizontal="center" vertical="center" wrapText="1"/>
    </xf>
    <xf numFmtId="0" fontId="0" fillId="0" borderId="0" xfId="0" applyAlignment="1">
      <alignment horizontal="center"/>
    </xf>
    <xf numFmtId="0" fontId="5" fillId="0" borderId="0" xfId="0" applyFont="1" applyAlignment="1">
      <alignment horizontal="center"/>
    </xf>
    <xf numFmtId="0" fontId="19" fillId="0" borderId="28"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31"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1"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20" fillId="0" borderId="3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2"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4"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46" fillId="0" borderId="38" xfId="0" applyFont="1" applyBorder="1" applyAlignment="1">
      <alignment horizontal="center" vertical="center" wrapText="1"/>
    </xf>
    <xf numFmtId="0" fontId="46" fillId="0" borderId="9" xfId="0" applyFont="1" applyBorder="1" applyAlignment="1">
      <alignment horizontal="center" vertical="center" wrapText="1"/>
    </xf>
    <xf numFmtId="0" fontId="46" fillId="0" borderId="31" xfId="0" applyFont="1" applyBorder="1" applyAlignment="1">
      <alignment horizontal="center" vertical="center" wrapText="1"/>
    </xf>
    <xf numFmtId="0" fontId="46" fillId="0" borderId="39" xfId="0" applyFont="1" applyBorder="1" applyAlignment="1">
      <alignment horizontal="center" vertical="center" wrapText="1"/>
    </xf>
    <xf numFmtId="0" fontId="46" fillId="0" borderId="33" xfId="0" applyFont="1" applyBorder="1" applyAlignment="1">
      <alignment horizontal="center" vertical="center" wrapText="1"/>
    </xf>
    <xf numFmtId="0" fontId="46" fillId="0" borderId="34" xfId="0" applyFont="1" applyBorder="1" applyAlignment="1">
      <alignment horizontal="center" vertical="center" wrapText="1"/>
    </xf>
    <xf numFmtId="0" fontId="2" fillId="0" borderId="0" xfId="0" applyFont="1" applyAlignment="1">
      <alignment horizontal="left" vertical="center"/>
    </xf>
    <xf numFmtId="0" fontId="44" fillId="0" borderId="17" xfId="0" applyFont="1" applyBorder="1" applyAlignment="1">
      <alignment horizontal="center" vertical="center" wrapText="1"/>
    </xf>
    <xf numFmtId="0" fontId="44" fillId="0" borderId="54" xfId="0" applyFont="1" applyBorder="1" applyAlignment="1">
      <alignment horizontal="center" vertical="center" wrapText="1"/>
    </xf>
    <xf numFmtId="0" fontId="44" fillId="0" borderId="16" xfId="0" applyFont="1" applyBorder="1" applyAlignment="1">
      <alignment horizontal="center" vertical="center" wrapText="1"/>
    </xf>
    <xf numFmtId="0" fontId="44" fillId="0" borderId="18" xfId="0" applyFont="1" applyBorder="1" applyAlignment="1">
      <alignment horizontal="center" vertical="center" wrapText="1"/>
    </xf>
    <xf numFmtId="0" fontId="44" fillId="0" borderId="0" xfId="0" applyFont="1" applyBorder="1" applyAlignment="1">
      <alignment horizontal="center" vertical="center" wrapText="1"/>
    </xf>
    <xf numFmtId="0" fontId="44" fillId="0" borderId="11" xfId="0" applyFont="1" applyBorder="1" applyAlignment="1">
      <alignment horizontal="center" vertical="center" wrapText="1"/>
    </xf>
    <xf numFmtId="0" fontId="44" fillId="0" borderId="28" xfId="0" applyFont="1" applyBorder="1" applyAlignment="1">
      <alignment horizontal="center" vertical="center" wrapText="1"/>
    </xf>
    <xf numFmtId="0" fontId="44" fillId="0" borderId="2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38" xfId="0" applyFont="1" applyBorder="1" applyAlignment="1">
      <alignment horizontal="center" vertical="center" wrapText="1"/>
    </xf>
    <xf numFmtId="0" fontId="44" fillId="0" borderId="9" xfId="0" applyFont="1" applyBorder="1" applyAlignment="1">
      <alignment horizontal="center" vertical="center" wrapText="1"/>
    </xf>
    <xf numFmtId="0" fontId="44" fillId="0" borderId="31"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8" fillId="0" borderId="15" xfId="0" applyFont="1" applyBorder="1" applyAlignment="1">
      <alignment horizontal="center" vertical="center" wrapText="1"/>
    </xf>
    <xf numFmtId="0" fontId="38" fillId="0" borderId="13" xfId="0" applyFont="1" applyBorder="1" applyAlignment="1">
      <alignment horizontal="center" vertical="center" wrapText="1"/>
    </xf>
    <xf numFmtId="0" fontId="38" fillId="0" borderId="14"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21" xfId="0" applyFont="1" applyBorder="1" applyAlignment="1">
      <alignment horizontal="center" vertical="center" wrapText="1"/>
    </xf>
    <xf numFmtId="0" fontId="2" fillId="0" borderId="1" xfId="0" applyFont="1" applyBorder="1" applyAlignment="1">
      <alignment horizontal="center"/>
    </xf>
    <xf numFmtId="0" fontId="43" fillId="0" borderId="1" xfId="0" applyFont="1" applyBorder="1" applyAlignment="1">
      <alignment horizontal="center" vertical="center" wrapText="1"/>
    </xf>
    <xf numFmtId="0" fontId="2" fillId="0" borderId="8" xfId="0" applyFont="1"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3" fillId="0" borderId="8" xfId="0" applyFont="1" applyBorder="1" applyAlignment="1">
      <alignment horizontal="left" vertical="center"/>
    </xf>
    <xf numFmtId="0" fontId="3" fillId="0" borderId="10" xfId="0" applyFont="1" applyBorder="1" applyAlignment="1">
      <alignment horizontal="left" vertical="center"/>
    </xf>
    <xf numFmtId="0" fontId="42" fillId="16" borderId="1" xfId="0" applyFont="1" applyFill="1" applyBorder="1" applyAlignment="1">
      <alignment horizontal="center" vertical="center" wrapText="1"/>
    </xf>
    <xf numFmtId="0" fontId="43" fillId="0" borderId="1" xfId="0" applyFont="1" applyBorder="1" applyAlignment="1">
      <alignment horizontal="center" wrapText="1"/>
    </xf>
    <xf numFmtId="0" fontId="37" fillId="15" borderId="1" xfId="0" applyFont="1" applyFill="1" applyBorder="1" applyAlignment="1">
      <alignment horizontal="left" vertical="center" wrapText="1" indent="1"/>
    </xf>
    <xf numFmtId="0" fontId="37" fillId="15" borderId="45" xfId="0" applyFont="1" applyFill="1" applyBorder="1" applyAlignment="1">
      <alignment horizontal="center" vertical="center" wrapText="1"/>
    </xf>
    <xf numFmtId="0" fontId="37" fillId="15" borderId="46" xfId="0" applyFont="1" applyFill="1" applyBorder="1" applyAlignment="1">
      <alignment horizontal="center" vertical="center" wrapText="1"/>
    </xf>
    <xf numFmtId="0" fontId="37" fillId="15" borderId="47" xfId="0" applyFont="1" applyFill="1" applyBorder="1" applyAlignment="1">
      <alignment horizontal="center" vertical="center" wrapText="1"/>
    </xf>
    <xf numFmtId="0" fontId="37" fillId="15" borderId="48" xfId="0" applyFont="1" applyFill="1" applyBorder="1" applyAlignment="1">
      <alignment horizontal="left" vertical="center" wrapText="1" indent="1"/>
    </xf>
    <xf numFmtId="0" fontId="37" fillId="15" borderId="51" xfId="0" applyFont="1" applyFill="1" applyBorder="1" applyAlignment="1">
      <alignment horizontal="left" vertical="center" wrapText="1" indent="1"/>
    </xf>
    <xf numFmtId="0" fontId="37" fillId="15" borderId="45" xfId="0" applyFont="1" applyFill="1" applyBorder="1" applyAlignment="1">
      <alignment horizontal="left" vertical="center" wrapText="1" indent="4"/>
    </xf>
    <xf numFmtId="0" fontId="37" fillId="15" borderId="49" xfId="0" applyFont="1" applyFill="1" applyBorder="1" applyAlignment="1">
      <alignment horizontal="left" vertical="center" wrapText="1" indent="4"/>
    </xf>
    <xf numFmtId="0" fontId="45" fillId="0" borderId="18" xfId="0" applyFont="1" applyBorder="1" applyAlignment="1">
      <alignment horizontal="center" vertical="center" wrapText="1"/>
    </xf>
    <xf numFmtId="0" fontId="45" fillId="0" borderId="0" xfId="0" applyFont="1" applyBorder="1" applyAlignment="1">
      <alignment horizontal="center" vertical="center" wrapText="1"/>
    </xf>
    <xf numFmtId="0" fontId="45" fillId="0" borderId="11" xfId="0" applyFont="1" applyBorder="1" applyAlignment="1">
      <alignment horizontal="center" vertical="center" wrapText="1"/>
    </xf>
    <xf numFmtId="0" fontId="45" fillId="0" borderId="19" xfId="0" applyFont="1" applyBorder="1" applyAlignment="1">
      <alignment horizontal="center" vertical="center" wrapText="1"/>
    </xf>
    <xf numFmtId="0" fontId="45" fillId="0" borderId="44" xfId="0" applyFont="1" applyBorder="1" applyAlignment="1">
      <alignment horizontal="center" vertical="center" wrapText="1"/>
    </xf>
    <xf numFmtId="0" fontId="45" fillId="0" borderId="12"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12"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37" fillId="15" borderId="45" xfId="0" applyFont="1" applyFill="1" applyBorder="1" applyAlignment="1">
      <alignment vertical="top" wrapText="1"/>
    </xf>
    <xf numFmtId="0" fontId="37" fillId="15" borderId="46" xfId="0" applyFont="1" applyFill="1" applyBorder="1" applyAlignment="1">
      <alignment vertical="top" wrapText="1"/>
    </xf>
    <xf numFmtId="0" fontId="37" fillId="15" borderId="49" xfId="0" applyFont="1" applyFill="1" applyBorder="1" applyAlignment="1">
      <alignment vertical="top" wrapText="1"/>
    </xf>
    <xf numFmtId="0" fontId="37" fillId="15" borderId="49" xfId="0" applyFont="1" applyFill="1" applyBorder="1" applyAlignment="1">
      <alignment horizontal="center" vertical="center" wrapText="1"/>
    </xf>
    <xf numFmtId="0" fontId="37" fillId="15" borderId="46" xfId="0" applyFont="1" applyFill="1" applyBorder="1" applyAlignment="1">
      <alignment horizontal="left" vertical="center" wrapText="1" indent="4"/>
    </xf>
    <xf numFmtId="0" fontId="37" fillId="15" borderId="55" xfId="0" applyFont="1" applyFill="1" applyBorder="1" applyAlignment="1">
      <alignment horizontal="center" vertical="center" wrapText="1"/>
    </xf>
    <xf numFmtId="0" fontId="37" fillId="15" borderId="48" xfId="0" applyFont="1" applyFill="1" applyBorder="1" applyAlignment="1">
      <alignment vertical="top" wrapText="1"/>
    </xf>
    <xf numFmtId="0" fontId="37" fillId="15" borderId="51" xfId="0" applyFont="1" applyFill="1" applyBorder="1" applyAlignment="1">
      <alignment vertical="top" wrapText="1"/>
    </xf>
    <xf numFmtId="0" fontId="37" fillId="15" borderId="55" xfId="0" applyFont="1" applyFill="1" applyBorder="1" applyAlignment="1">
      <alignment vertical="top" wrapText="1"/>
    </xf>
    <xf numFmtId="0" fontId="37" fillId="15" borderId="45" xfId="0" applyFont="1" applyFill="1" applyBorder="1" applyAlignment="1">
      <alignment horizontal="left" vertical="center" wrapText="1" indent="1"/>
    </xf>
    <xf numFmtId="0" fontId="37" fillId="15" borderId="55" xfId="0" applyFont="1" applyFill="1" applyBorder="1" applyAlignment="1">
      <alignment horizontal="left" vertical="center" wrapText="1" indent="1"/>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38" fillId="0" borderId="15" xfId="0" applyFont="1" applyFill="1" applyBorder="1" applyAlignment="1">
      <alignment horizontal="center" vertical="center" wrapText="1"/>
    </xf>
    <xf numFmtId="0" fontId="38" fillId="0" borderId="14" xfId="0" applyFont="1" applyFill="1" applyBorder="1" applyAlignment="1">
      <alignment horizontal="center" vertical="center" wrapText="1"/>
    </xf>
    <xf numFmtId="0" fontId="43" fillId="0" borderId="1" xfId="109" applyFont="1" applyBorder="1" applyAlignment="1">
      <alignment horizontal="center" vertical="center" wrapText="1"/>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1" fillId="0" borderId="10" xfId="109" applyBorder="1" applyAlignment="1">
      <alignment horizontal="center" vertical="center" wrapText="1"/>
    </xf>
    <xf numFmtId="0" fontId="42" fillId="16" borderId="1" xfId="109" applyFont="1" applyFill="1" applyBorder="1" applyAlignment="1">
      <alignment horizontal="center" vertical="center" wrapText="1"/>
    </xf>
    <xf numFmtId="0" fontId="43" fillId="0" borderId="1" xfId="109" applyFont="1" applyBorder="1" applyAlignment="1">
      <alignment horizontal="center" wrapText="1"/>
    </xf>
    <xf numFmtId="0" fontId="37" fillId="15" borderId="45" xfId="109" applyFont="1" applyFill="1" applyBorder="1" applyAlignment="1">
      <alignment horizontal="center" vertical="center" wrapText="1"/>
    </xf>
    <xf numFmtId="0" fontId="37" fillId="15" borderId="46" xfId="109" applyFont="1" applyFill="1" applyBorder="1" applyAlignment="1">
      <alignment horizontal="center" vertical="center" wrapText="1"/>
    </xf>
    <xf numFmtId="0" fontId="37" fillId="15" borderId="48" xfId="109" applyFont="1" applyFill="1" applyBorder="1" applyAlignment="1">
      <alignment horizontal="left" vertical="center" wrapText="1" indent="1"/>
    </xf>
    <xf numFmtId="0" fontId="37" fillId="15" borderId="51" xfId="109" applyFont="1" applyFill="1" applyBorder="1" applyAlignment="1">
      <alignment horizontal="left" vertical="center" wrapText="1" indent="1"/>
    </xf>
    <xf numFmtId="0" fontId="37" fillId="15" borderId="45" xfId="109" applyFont="1" applyFill="1" applyBorder="1" applyAlignment="1">
      <alignment horizontal="left" vertical="center" wrapText="1" indent="4"/>
    </xf>
    <xf numFmtId="0" fontId="37" fillId="15" borderId="46" xfId="109" applyFont="1" applyFill="1" applyBorder="1" applyAlignment="1">
      <alignment horizontal="left" vertical="center" wrapText="1" indent="4"/>
    </xf>
    <xf numFmtId="0" fontId="37" fillId="15" borderId="49" xfId="109" applyFont="1" applyFill="1" applyBorder="1" applyAlignment="1">
      <alignment horizontal="left" vertical="center" wrapText="1" indent="4"/>
    </xf>
    <xf numFmtId="0" fontId="37" fillId="15" borderId="45" xfId="109" applyFont="1" applyFill="1" applyBorder="1" applyAlignment="1">
      <alignment horizontal="left" vertical="center" wrapText="1" indent="1"/>
    </xf>
    <xf numFmtId="0" fontId="37" fillId="15" borderId="46" xfId="109" applyFont="1" applyFill="1" applyBorder="1" applyAlignment="1">
      <alignment horizontal="left" vertical="center" wrapText="1" indent="1"/>
    </xf>
    <xf numFmtId="0" fontId="37" fillId="15" borderId="49" xfId="109" applyFont="1" applyFill="1" applyBorder="1" applyAlignment="1">
      <alignment horizontal="center" vertical="center" wrapText="1"/>
    </xf>
    <xf numFmtId="0" fontId="1" fillId="0" borderId="1" xfId="109" applyBorder="1" applyAlignment="1">
      <alignment horizontal="center"/>
    </xf>
    <xf numFmtId="49" fontId="49" fillId="7" borderId="1" xfId="109" applyNumberFormat="1" applyFont="1" applyFill="1" applyBorder="1" applyAlignment="1">
      <alignment horizontal="center" vertical="center" wrapText="1"/>
    </xf>
    <xf numFmtId="49" fontId="49" fillId="7" borderId="8" xfId="109" applyNumberFormat="1" applyFont="1" applyFill="1" applyBorder="1" applyAlignment="1">
      <alignment horizontal="center" vertical="center" wrapText="1"/>
    </xf>
    <xf numFmtId="49" fontId="49" fillId="7" borderId="9" xfId="109" applyNumberFormat="1" applyFont="1" applyFill="1" applyBorder="1" applyAlignment="1">
      <alignment horizontal="center" vertical="center" wrapText="1"/>
    </xf>
    <xf numFmtId="49" fontId="49" fillId="7" borderId="10" xfId="109" applyNumberFormat="1" applyFont="1" applyFill="1" applyBorder="1" applyAlignment="1">
      <alignment horizontal="center" vertical="center" wrapText="1"/>
    </xf>
    <xf numFmtId="0" fontId="26" fillId="0" borderId="50" xfId="109" applyFont="1" applyBorder="1" applyAlignment="1">
      <alignment horizontal="center"/>
    </xf>
    <xf numFmtId="49" fontId="49" fillId="7" borderId="43" xfId="109" applyNumberFormat="1" applyFont="1" applyFill="1" applyBorder="1" applyAlignment="1">
      <alignment horizontal="center" vertical="center"/>
    </xf>
    <xf numFmtId="49" fontId="49" fillId="7" borderId="62" xfId="109" applyNumberFormat="1" applyFont="1" applyFill="1" applyBorder="1" applyAlignment="1">
      <alignment horizontal="center" vertical="center"/>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35" fillId="0" borderId="1" xfId="0" applyFont="1" applyBorder="1" applyAlignment="1">
      <alignment horizontal="center" vertical="center" wrapText="1"/>
    </xf>
    <xf numFmtId="0" fontId="26" fillId="16" borderId="1" xfId="0" applyFont="1" applyFill="1" applyBorder="1" applyAlignment="1">
      <alignment horizontal="center" vertical="center" wrapText="1"/>
    </xf>
    <xf numFmtId="0" fontId="35" fillId="0" borderId="1" xfId="0" applyFont="1" applyBorder="1" applyAlignment="1">
      <alignment horizontal="center" wrapText="1"/>
    </xf>
    <xf numFmtId="0" fontId="42" fillId="16" borderId="8" xfId="0" applyFont="1" applyFill="1" applyBorder="1" applyAlignment="1">
      <alignment horizontal="center" vertical="center" wrapText="1"/>
    </xf>
    <xf numFmtId="0" fontId="42" fillId="16" borderId="9" xfId="0" applyFont="1" applyFill="1" applyBorder="1" applyAlignment="1">
      <alignment horizontal="center" vertical="center" wrapText="1"/>
    </xf>
    <xf numFmtId="0" fontId="42" fillId="16" borderId="10" xfId="0" applyFont="1" applyFill="1" applyBorder="1" applyAlignment="1">
      <alignment horizontal="center" vertical="center" wrapText="1"/>
    </xf>
    <xf numFmtId="0" fontId="43" fillId="0" borderId="8"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10" xfId="0" applyFont="1" applyBorder="1" applyAlignment="1">
      <alignment horizontal="center" vertical="center" wrapText="1"/>
    </xf>
    <xf numFmtId="0" fontId="3" fillId="0" borderId="16"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3" fillId="0" borderId="12" xfId="0" applyFont="1" applyFill="1" applyBorder="1" applyAlignment="1" applyProtection="1">
      <alignment horizontal="center" vertical="center" wrapText="1"/>
      <protection locked="0"/>
    </xf>
    <xf numFmtId="0" fontId="47" fillId="15" borderId="59" xfId="0" applyFont="1" applyFill="1" applyBorder="1" applyAlignment="1">
      <alignment horizontal="center" vertical="center" wrapText="1"/>
    </xf>
    <xf numFmtId="0" fontId="37" fillId="15" borderId="50" xfId="0" applyFont="1" applyFill="1" applyBorder="1" applyAlignment="1">
      <alignment horizontal="center" vertical="center" wrapText="1"/>
    </xf>
    <xf numFmtId="0" fontId="37" fillId="15" borderId="60" xfId="0" applyFont="1" applyFill="1" applyBorder="1" applyAlignment="1">
      <alignment horizontal="center" vertical="center" wrapText="1"/>
    </xf>
    <xf numFmtId="0" fontId="3" fillId="0" borderId="2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2" fillId="0" borderId="22"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3" xfId="0" applyFont="1" applyBorder="1" applyAlignment="1">
      <alignment horizontal="center"/>
    </xf>
    <xf numFmtId="0" fontId="2" fillId="0" borderId="25" xfId="0" applyFont="1" applyBorder="1" applyAlignment="1">
      <alignment horizontal="center"/>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ual" xfId="1" builtinId="5"/>
  </cellStyles>
  <dxfs count="15">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CC6600"/>
      <color rgb="FF9AB2A2"/>
      <color rgb="FF9DAFAF"/>
      <color rgb="FF9EAE9E"/>
      <color rgb="FFC1C7BD"/>
      <color rgb="FFAFB7AD"/>
      <color rgb="FFB07500"/>
      <color rgb="FF996600"/>
      <color rgb="FFC45D0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emf"/></Relationships>
</file>

<file path=xl/drawings/_rels/drawing13.xml.rels><?xml version="1.0" encoding="UTF-8" standalone="yes"?>
<Relationships xmlns="http://schemas.openxmlformats.org/package/2006/relationships"><Relationship Id="rId1" Type="http://schemas.openxmlformats.org/officeDocument/2006/relationships/image" Target="../media/image2.emf"/></Relationships>
</file>

<file path=xl/drawings/_rels/drawing1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emf"/></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1" Type="http://schemas.openxmlformats.org/officeDocument/2006/relationships/image" Target="../media/image2.emf"/></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_rels/drawing7.xml.rels><?xml version="1.0" encoding="UTF-8" standalone="yes"?>
<Relationships xmlns="http://schemas.openxmlformats.org/package/2006/relationships"><Relationship Id="rId1" Type="http://schemas.openxmlformats.org/officeDocument/2006/relationships/image" Target="../media/image2.emf"/></Relationships>
</file>

<file path=xl/drawings/_rels/drawing8.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85725</xdr:rowOff>
    </xdr:from>
    <xdr:to>
      <xdr:col>1</xdr:col>
      <xdr:colOff>0</xdr:colOff>
      <xdr:row>2</xdr:row>
      <xdr:rowOff>171450</xdr:rowOff>
    </xdr:to>
    <xdr:pic>
      <xdr:nvPicPr>
        <xdr:cNvPr id="3" name="0 Imagen">
          <a:extLst>
            <a:ext uri="{FF2B5EF4-FFF2-40B4-BE49-F238E27FC236}">
              <a16:creationId xmlns="" xmlns:a16="http://schemas.microsoft.com/office/drawing/2014/main" id="{00000000-0008-0000-0000-000003000000}"/>
            </a:ext>
          </a:extLst>
        </xdr:cNvPr>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66675" y="85725"/>
          <a:ext cx="2047875" cy="7143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547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20263001"/>
          <a:ext cx="1365249" cy="555417"/>
        </a:xfrm>
        <a:prstGeom prst="rect">
          <a:avLst/>
        </a:prstGeom>
      </xdr:spPr>
    </xdr:pic>
    <xdr:clientData/>
  </xdr:oneCellAnchor>
  <xdr:twoCellAnchor editAs="oneCell">
    <xdr:from>
      <xdr:col>0</xdr:col>
      <xdr:colOff>76200</xdr:colOff>
      <xdr:row>0</xdr:row>
      <xdr:rowOff>38100</xdr:rowOff>
    </xdr:from>
    <xdr:to>
      <xdr:col>1</xdr:col>
      <xdr:colOff>552450</xdr:colOff>
      <xdr:row>2</xdr:row>
      <xdr:rowOff>114300</xdr:rowOff>
    </xdr:to>
    <xdr:pic>
      <xdr:nvPicPr>
        <xdr:cNvPr id="5" name="9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76200" y="38100"/>
          <a:ext cx="1371600" cy="400050"/>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166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17476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7624576"/>
          <a:ext cx="1365249" cy="555417"/>
        </a:xfrm>
        <a:prstGeom prst="rect">
          <a:avLst/>
        </a:prstGeom>
      </xdr:spPr>
    </xdr:pic>
    <xdr:clientData/>
  </xdr:oneCellAnchor>
  <xdr:twoCellAnchor editAs="oneCell">
    <xdr:from>
      <xdr:col>0</xdr:col>
      <xdr:colOff>228600</xdr:colOff>
      <xdr:row>0</xdr:row>
      <xdr:rowOff>142875</xdr:rowOff>
    </xdr:from>
    <xdr:to>
      <xdr:col>1</xdr:col>
      <xdr:colOff>704850</xdr:colOff>
      <xdr:row>3</xdr:row>
      <xdr:rowOff>57150</xdr:rowOff>
    </xdr:to>
    <xdr:pic>
      <xdr:nvPicPr>
        <xdr:cNvPr id="5" name="8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228600" y="142875"/>
          <a:ext cx="1371600" cy="400050"/>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76200</xdr:rowOff>
    </xdr:from>
    <xdr:to>
      <xdr:col>1</xdr:col>
      <xdr:colOff>476250</xdr:colOff>
      <xdr:row>2</xdr:row>
      <xdr:rowOff>152400</xdr:rowOff>
    </xdr:to>
    <xdr:pic>
      <xdr:nvPicPr>
        <xdr:cNvPr id="2" name="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76200"/>
          <a:ext cx="1371600" cy="400050"/>
        </a:xfrm>
        <a:prstGeom prst="rect">
          <a:avLst/>
        </a:prstGeom>
        <a:noFill/>
        <a:ln>
          <a:noFill/>
        </a:ln>
      </xdr:spPr>
    </xdr:pic>
    <xdr:clientData/>
  </xdr:twoCellAnchor>
  <xdr:twoCellAnchor editAs="oneCell">
    <xdr:from>
      <xdr:col>0</xdr:col>
      <xdr:colOff>142875</xdr:colOff>
      <xdr:row>19</xdr:row>
      <xdr:rowOff>28575</xdr:rowOff>
    </xdr:from>
    <xdr:to>
      <xdr:col>1</xdr:col>
      <xdr:colOff>619125</xdr:colOff>
      <xdr:row>21</xdr:row>
      <xdr:rowOff>28575</xdr:rowOff>
    </xdr:to>
    <xdr:pic>
      <xdr:nvPicPr>
        <xdr:cNvPr id="3"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42875" y="6305550"/>
          <a:ext cx="1371600" cy="400050"/>
        </a:xfrm>
        <a:prstGeom prst="rect">
          <a:avLst/>
        </a:prstGeom>
        <a:noFill/>
        <a:ln>
          <a:noFill/>
        </a:ln>
      </xdr:spPr>
    </xdr:pic>
    <xdr:clientData/>
  </xdr:twoCellAnchor>
  <xdr:twoCellAnchor editAs="oneCell">
    <xdr:from>
      <xdr:col>0</xdr:col>
      <xdr:colOff>104775</xdr:colOff>
      <xdr:row>38</xdr:row>
      <xdr:rowOff>19050</xdr:rowOff>
    </xdr:from>
    <xdr:to>
      <xdr:col>1</xdr:col>
      <xdr:colOff>581025</xdr:colOff>
      <xdr:row>40</xdr:row>
      <xdr:rowOff>19050</xdr:rowOff>
    </xdr:to>
    <xdr:pic>
      <xdr:nvPicPr>
        <xdr:cNvPr id="4" name="9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04775" y="13744575"/>
          <a:ext cx="1371600" cy="400050"/>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 xmlns:a16="http://schemas.microsoft.com/office/drawing/2014/main"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 xmlns:a16="http://schemas.microsoft.com/office/drawing/2014/main"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 xmlns:a16="http://schemas.microsoft.com/office/drawing/2014/main"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 xmlns:a16="http://schemas.microsoft.com/office/drawing/2014/main"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 xmlns:a16="http://schemas.microsoft.com/office/drawing/2014/main"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 xmlns:a16="http://schemas.microsoft.com/office/drawing/2014/main"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 xmlns:a16="http://schemas.microsoft.com/office/drawing/2014/main"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 xmlns:a16="http://schemas.microsoft.com/office/drawing/2014/main"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 xmlns:a16="http://schemas.microsoft.com/office/drawing/2014/main"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 xmlns:a16="http://schemas.microsoft.com/office/drawing/2014/main"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 xmlns:a16="http://schemas.microsoft.com/office/drawing/2014/main"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 xmlns:a16="http://schemas.microsoft.com/office/drawing/2014/main"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 xmlns:a16="http://schemas.microsoft.com/office/drawing/2014/main"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 xmlns:a16="http://schemas.microsoft.com/office/drawing/2014/main"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 xmlns:a16="http://schemas.microsoft.com/office/drawing/2014/main"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 xmlns:a16="http://schemas.microsoft.com/office/drawing/2014/main"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 xmlns:a16="http://schemas.microsoft.com/office/drawing/2014/main"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 xmlns:a16="http://schemas.microsoft.com/office/drawing/2014/main"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 xmlns:a16="http://schemas.microsoft.com/office/drawing/2014/main"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 xmlns:a16="http://schemas.microsoft.com/office/drawing/2014/main"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 xmlns:a16="http://schemas.microsoft.com/office/drawing/2014/main"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 xmlns:a16="http://schemas.microsoft.com/office/drawing/2014/main"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 xmlns:a16="http://schemas.microsoft.com/office/drawing/2014/main"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 xmlns:a16="http://schemas.microsoft.com/office/drawing/2014/main"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 xmlns:a16="http://schemas.microsoft.com/office/drawing/2014/main"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 xmlns:a16="http://schemas.microsoft.com/office/drawing/2014/main"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 xmlns:a16="http://schemas.microsoft.com/office/drawing/2014/main"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 xmlns:a16="http://schemas.microsoft.com/office/drawing/2014/main"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 xmlns:a16="http://schemas.microsoft.com/office/drawing/2014/main"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 xmlns:a16="http://schemas.microsoft.com/office/drawing/2014/main"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 xmlns:a16="http://schemas.microsoft.com/office/drawing/2014/main"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 xmlns:a16="http://schemas.microsoft.com/office/drawing/2014/main"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 xmlns:a16="http://schemas.microsoft.com/office/drawing/2014/main"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 xmlns:a16="http://schemas.microsoft.com/office/drawing/2014/main"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 xmlns:a16="http://schemas.microsoft.com/office/drawing/2014/main"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 xmlns:a16="http://schemas.microsoft.com/office/drawing/2014/main"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 xmlns:a16="http://schemas.microsoft.com/office/drawing/2014/main"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 xmlns:a16="http://schemas.microsoft.com/office/drawing/2014/main"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 xmlns:a16="http://schemas.microsoft.com/office/drawing/2014/main"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 xmlns:a16="http://schemas.microsoft.com/office/drawing/2014/main"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 xmlns:a16="http://schemas.microsoft.com/office/drawing/2014/main"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 xmlns:a16="http://schemas.microsoft.com/office/drawing/2014/main"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 xmlns:a16="http://schemas.microsoft.com/office/drawing/2014/main"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 xmlns:a16="http://schemas.microsoft.com/office/drawing/2014/main"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 xmlns:a16="http://schemas.microsoft.com/office/drawing/2014/main"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 xmlns:a16="http://schemas.microsoft.com/office/drawing/2014/main"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 xmlns:a16="http://schemas.microsoft.com/office/drawing/2014/main"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 xmlns:a16="http://schemas.microsoft.com/office/drawing/2014/main"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 xmlns:a16="http://schemas.microsoft.com/office/drawing/2014/main"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 xmlns:a16="http://schemas.microsoft.com/office/drawing/2014/main"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 xmlns:a16="http://schemas.microsoft.com/office/drawing/2014/main"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 xmlns:a16="http://schemas.microsoft.com/office/drawing/2014/main"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 xmlns:a16="http://schemas.microsoft.com/office/drawing/2014/main"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 xmlns:a16="http://schemas.microsoft.com/office/drawing/2014/main"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 xmlns:a16="http://schemas.microsoft.com/office/drawing/2014/main"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 xmlns:a16="http://schemas.microsoft.com/office/drawing/2014/main"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 xmlns:a16="http://schemas.microsoft.com/office/drawing/2014/main"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 xmlns:a16="http://schemas.microsoft.com/office/drawing/2014/main"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0</xdr:col>
      <xdr:colOff>392642</xdr:colOff>
      <xdr:row>0</xdr:row>
      <xdr:rowOff>1</xdr:rowOff>
    </xdr:from>
    <xdr:to>
      <xdr:col>1</xdr:col>
      <xdr:colOff>1366308</xdr:colOff>
      <xdr:row>2</xdr:row>
      <xdr:rowOff>46464</xdr:rowOff>
    </xdr:to>
    <xdr:pic>
      <xdr:nvPicPr>
        <xdr:cNvPr id="60" name="60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392642" y="1"/>
          <a:ext cx="1740312" cy="1393902"/>
        </a:xfrm>
        <a:prstGeom prst="rect">
          <a:avLst/>
        </a:prstGeom>
        <a:noFill/>
        <a:ln>
          <a:noFill/>
        </a:ln>
      </xdr:spPr>
    </xdr:pic>
    <xdr:clientData/>
  </xdr:twoCellAnchor>
  <xdr:twoCellAnchor editAs="oneCell">
    <xdr:from>
      <xdr:col>7</xdr:col>
      <xdr:colOff>95250</xdr:colOff>
      <xdr:row>0</xdr:row>
      <xdr:rowOff>243416</xdr:rowOff>
    </xdr:from>
    <xdr:to>
      <xdr:col>9</xdr:col>
      <xdr:colOff>251279</xdr:colOff>
      <xdr:row>0</xdr:row>
      <xdr:rowOff>720183</xdr:rowOff>
    </xdr:to>
    <xdr:pic>
      <xdr:nvPicPr>
        <xdr:cNvPr id="61" name="61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9968726" y="243416"/>
          <a:ext cx="1526699" cy="476767"/>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99188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2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9310501"/>
          <a:ext cx="1365249" cy="555417"/>
        </a:xfrm>
        <a:prstGeom prst="rect">
          <a:avLst/>
        </a:prstGeom>
      </xdr:spPr>
    </xdr:pic>
    <xdr:clientData/>
  </xdr:oneCellAnchor>
  <xdr:oneCellAnchor>
    <xdr:from>
      <xdr:col>11</xdr:col>
      <xdr:colOff>196852</xdr:colOff>
      <xdr:row>23</xdr:row>
      <xdr:rowOff>41426</xdr:rowOff>
    </xdr:from>
    <xdr:ext cx="1031874" cy="920599"/>
    <xdr:pic>
      <xdr:nvPicPr>
        <xdr:cNvPr id="4"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8578852" y="10699901"/>
          <a:ext cx="1031874" cy="920599"/>
        </a:xfrm>
        <a:prstGeom prst="rect">
          <a:avLst/>
        </a:prstGeom>
      </xdr:spPr>
    </xdr:pic>
    <xdr:clientData/>
  </xdr:oneCellAnchor>
  <xdr:twoCellAnchor editAs="oneCell">
    <xdr:from>
      <xdr:col>0</xdr:col>
      <xdr:colOff>0</xdr:colOff>
      <xdr:row>0</xdr:row>
      <xdr:rowOff>0</xdr:rowOff>
    </xdr:from>
    <xdr:to>
      <xdr:col>2</xdr:col>
      <xdr:colOff>31467</xdr:colOff>
      <xdr:row>2</xdr:row>
      <xdr:rowOff>142875</xdr:rowOff>
    </xdr:to>
    <xdr:pic>
      <xdr:nvPicPr>
        <xdr:cNvPr id="5" name="4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0" y="0"/>
          <a:ext cx="1555467" cy="466725"/>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492580</xdr:colOff>
      <xdr:row>2</xdr:row>
      <xdr:rowOff>185058</xdr:rowOff>
    </xdr:to>
    <xdr:pic>
      <xdr:nvPicPr>
        <xdr:cNvPr id="2"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90501" y="13607"/>
          <a:ext cx="1197429" cy="495301"/>
        </a:xfrm>
        <a:prstGeom prst="rect">
          <a:avLst/>
        </a:prstGeom>
        <a:noFill/>
        <a:ln>
          <a:noFill/>
        </a:ln>
      </xdr:spPr>
    </xdr:pic>
    <xdr:clientData/>
  </xdr:twoCellAnchor>
  <xdr:twoCellAnchor editAs="oneCell">
    <xdr:from>
      <xdr:col>0</xdr:col>
      <xdr:colOff>1</xdr:colOff>
      <xdr:row>19</xdr:row>
      <xdr:rowOff>149678</xdr:rowOff>
    </xdr:from>
    <xdr:to>
      <xdr:col>1</xdr:col>
      <xdr:colOff>625930</xdr:colOff>
      <xdr:row>22</xdr:row>
      <xdr:rowOff>13607</xdr:rowOff>
    </xdr:to>
    <xdr:pic>
      <xdr:nvPicPr>
        <xdr:cNvPr id="3" name="4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398953"/>
          <a:ext cx="1521279" cy="464004"/>
        </a:xfrm>
        <a:prstGeom prst="rect">
          <a:avLst/>
        </a:prstGeom>
        <a:noFill/>
        <a:ln>
          <a:noFill/>
        </a:ln>
      </xdr:spPr>
    </xdr:pic>
    <xdr:clientData/>
  </xdr:twoCellAnchor>
  <xdr:twoCellAnchor editAs="oneCell">
    <xdr:from>
      <xdr:col>0</xdr:col>
      <xdr:colOff>133350</xdr:colOff>
      <xdr:row>40</xdr:row>
      <xdr:rowOff>104775</xdr:rowOff>
    </xdr:from>
    <xdr:to>
      <xdr:col>1</xdr:col>
      <xdr:colOff>759279</xdr:colOff>
      <xdr:row>42</xdr:row>
      <xdr:rowOff>168729</xdr:rowOff>
    </xdr:to>
    <xdr:pic>
      <xdr:nvPicPr>
        <xdr:cNvPr id="4"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33350" y="20697825"/>
          <a:ext cx="1521279" cy="464004"/>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264583</xdr:colOff>
      <xdr:row>2</xdr:row>
      <xdr:rowOff>74084</xdr:rowOff>
    </xdr:from>
    <xdr:to>
      <xdr:col>5</xdr:col>
      <xdr:colOff>455082</xdr:colOff>
      <xdr:row>6</xdr:row>
      <xdr:rowOff>5715</xdr:rowOff>
    </xdr:to>
    <xdr:pic>
      <xdr:nvPicPr>
        <xdr:cNvPr id="4" name="0 Imagen"/>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1185333" y="243417"/>
          <a:ext cx="4000500" cy="608965"/>
        </a:xfrm>
        <a:prstGeom prst="rect">
          <a:avLst/>
        </a:prstGeom>
      </xdr:spPr>
    </xdr:pic>
    <xdr:clientData/>
  </xdr:twoCellAnchor>
  <xdr:oneCellAnchor>
    <xdr:from>
      <xdr:col>9</xdr:col>
      <xdr:colOff>411480</xdr:colOff>
      <xdr:row>94</xdr:row>
      <xdr:rowOff>1044</xdr:rowOff>
    </xdr:from>
    <xdr:ext cx="184731" cy="264560"/>
    <xdr:sp macro="" textlink="">
      <xdr:nvSpPr>
        <xdr:cNvPr id="332" name="31 CuadroTexto">
          <a:extLst>
            <a:ext uri="{FF2B5EF4-FFF2-40B4-BE49-F238E27FC236}">
              <a16:creationId xmlns="" xmlns:a16="http://schemas.microsoft.com/office/drawing/2014/main"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333" name="1 CuadroTexto">
          <a:extLst>
            <a:ext uri="{FF2B5EF4-FFF2-40B4-BE49-F238E27FC236}">
              <a16:creationId xmlns="" xmlns:a16="http://schemas.microsoft.com/office/drawing/2014/main"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334" name="33 CuadroTexto">
          <a:extLst>
            <a:ext uri="{FF2B5EF4-FFF2-40B4-BE49-F238E27FC236}">
              <a16:creationId xmlns="" xmlns:a16="http://schemas.microsoft.com/office/drawing/2014/main"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335" name="1 CuadroTexto">
          <a:extLst>
            <a:ext uri="{FF2B5EF4-FFF2-40B4-BE49-F238E27FC236}">
              <a16:creationId xmlns="" xmlns:a16="http://schemas.microsoft.com/office/drawing/2014/main"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95</xdr:row>
      <xdr:rowOff>0</xdr:rowOff>
    </xdr:from>
    <xdr:ext cx="184731" cy="264560"/>
    <xdr:sp macro="" textlink="">
      <xdr:nvSpPr>
        <xdr:cNvPr id="336" name="35 CuadroTexto">
          <a:extLst>
            <a:ext uri="{FF2B5EF4-FFF2-40B4-BE49-F238E27FC236}">
              <a16:creationId xmlns="" xmlns:a16="http://schemas.microsoft.com/office/drawing/2014/main"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95</xdr:row>
      <xdr:rowOff>0</xdr:rowOff>
    </xdr:from>
    <xdr:ext cx="184731" cy="264560"/>
    <xdr:sp macro="" textlink="">
      <xdr:nvSpPr>
        <xdr:cNvPr id="337" name="1 CuadroTexto">
          <a:extLst>
            <a:ext uri="{FF2B5EF4-FFF2-40B4-BE49-F238E27FC236}">
              <a16:creationId xmlns="" xmlns:a16="http://schemas.microsoft.com/office/drawing/2014/main"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95</xdr:row>
      <xdr:rowOff>0</xdr:rowOff>
    </xdr:from>
    <xdr:ext cx="184731" cy="264560"/>
    <xdr:sp macro="" textlink="">
      <xdr:nvSpPr>
        <xdr:cNvPr id="338" name="37 CuadroTexto">
          <a:extLst>
            <a:ext uri="{FF2B5EF4-FFF2-40B4-BE49-F238E27FC236}">
              <a16:creationId xmlns="" xmlns:a16="http://schemas.microsoft.com/office/drawing/2014/main"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95</xdr:row>
      <xdr:rowOff>0</xdr:rowOff>
    </xdr:from>
    <xdr:ext cx="184731" cy="264560"/>
    <xdr:sp macro="" textlink="">
      <xdr:nvSpPr>
        <xdr:cNvPr id="339" name="1 CuadroTexto">
          <a:extLst>
            <a:ext uri="{FF2B5EF4-FFF2-40B4-BE49-F238E27FC236}">
              <a16:creationId xmlns="" xmlns:a16="http://schemas.microsoft.com/office/drawing/2014/main"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95</xdr:row>
      <xdr:rowOff>0</xdr:rowOff>
    </xdr:from>
    <xdr:ext cx="184731" cy="264560"/>
    <xdr:sp macro="" textlink="">
      <xdr:nvSpPr>
        <xdr:cNvPr id="340" name="39 CuadroTexto">
          <a:extLst>
            <a:ext uri="{FF2B5EF4-FFF2-40B4-BE49-F238E27FC236}">
              <a16:creationId xmlns="" xmlns:a16="http://schemas.microsoft.com/office/drawing/2014/main"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95</xdr:row>
      <xdr:rowOff>0</xdr:rowOff>
    </xdr:from>
    <xdr:ext cx="184731" cy="264560"/>
    <xdr:sp macro="" textlink="">
      <xdr:nvSpPr>
        <xdr:cNvPr id="341" name="1 CuadroTexto">
          <a:extLst>
            <a:ext uri="{FF2B5EF4-FFF2-40B4-BE49-F238E27FC236}">
              <a16:creationId xmlns="" xmlns:a16="http://schemas.microsoft.com/office/drawing/2014/main"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95</xdr:row>
      <xdr:rowOff>0</xdr:rowOff>
    </xdr:from>
    <xdr:ext cx="184731" cy="264560"/>
    <xdr:sp macro="" textlink="">
      <xdr:nvSpPr>
        <xdr:cNvPr id="342" name="41 CuadroTexto">
          <a:extLst>
            <a:ext uri="{FF2B5EF4-FFF2-40B4-BE49-F238E27FC236}">
              <a16:creationId xmlns="" xmlns:a16="http://schemas.microsoft.com/office/drawing/2014/main"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95</xdr:row>
      <xdr:rowOff>0</xdr:rowOff>
    </xdr:from>
    <xdr:ext cx="184731" cy="264560"/>
    <xdr:sp macro="" textlink="">
      <xdr:nvSpPr>
        <xdr:cNvPr id="343" name="1 CuadroTexto">
          <a:extLst>
            <a:ext uri="{FF2B5EF4-FFF2-40B4-BE49-F238E27FC236}">
              <a16:creationId xmlns="" xmlns:a16="http://schemas.microsoft.com/office/drawing/2014/main"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0</xdr:rowOff>
    </xdr:from>
    <xdr:ext cx="184731" cy="264560"/>
    <xdr:sp macro="" textlink="">
      <xdr:nvSpPr>
        <xdr:cNvPr id="344" name="43 CuadroTexto">
          <a:extLst>
            <a:ext uri="{FF2B5EF4-FFF2-40B4-BE49-F238E27FC236}">
              <a16:creationId xmlns="" xmlns:a16="http://schemas.microsoft.com/office/drawing/2014/main"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0</xdr:rowOff>
    </xdr:from>
    <xdr:ext cx="184731" cy="264560"/>
    <xdr:sp macro="" textlink="">
      <xdr:nvSpPr>
        <xdr:cNvPr id="345" name="1 CuadroTexto">
          <a:extLst>
            <a:ext uri="{FF2B5EF4-FFF2-40B4-BE49-F238E27FC236}">
              <a16:creationId xmlns="" xmlns:a16="http://schemas.microsoft.com/office/drawing/2014/main"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0</xdr:rowOff>
    </xdr:from>
    <xdr:ext cx="184731" cy="264560"/>
    <xdr:sp macro="" textlink="">
      <xdr:nvSpPr>
        <xdr:cNvPr id="346" name="45 CuadroTexto">
          <a:extLst>
            <a:ext uri="{FF2B5EF4-FFF2-40B4-BE49-F238E27FC236}">
              <a16:creationId xmlns="" xmlns:a16="http://schemas.microsoft.com/office/drawing/2014/main"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0</xdr:rowOff>
    </xdr:from>
    <xdr:ext cx="184731" cy="264560"/>
    <xdr:sp macro="" textlink="">
      <xdr:nvSpPr>
        <xdr:cNvPr id="347" name="1 CuadroTexto">
          <a:extLst>
            <a:ext uri="{FF2B5EF4-FFF2-40B4-BE49-F238E27FC236}">
              <a16:creationId xmlns="" xmlns:a16="http://schemas.microsoft.com/office/drawing/2014/main"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0</xdr:rowOff>
    </xdr:from>
    <xdr:ext cx="184731" cy="264560"/>
    <xdr:sp macro="" textlink="">
      <xdr:nvSpPr>
        <xdr:cNvPr id="348" name="47 CuadroTexto">
          <a:extLst>
            <a:ext uri="{FF2B5EF4-FFF2-40B4-BE49-F238E27FC236}">
              <a16:creationId xmlns="" xmlns:a16="http://schemas.microsoft.com/office/drawing/2014/main"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0</xdr:rowOff>
    </xdr:from>
    <xdr:ext cx="184731" cy="264560"/>
    <xdr:sp macro="" textlink="">
      <xdr:nvSpPr>
        <xdr:cNvPr id="349" name="1 CuadroTexto">
          <a:extLst>
            <a:ext uri="{FF2B5EF4-FFF2-40B4-BE49-F238E27FC236}">
              <a16:creationId xmlns="" xmlns:a16="http://schemas.microsoft.com/office/drawing/2014/main"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0</xdr:rowOff>
    </xdr:from>
    <xdr:ext cx="184731" cy="264560"/>
    <xdr:sp macro="" textlink="">
      <xdr:nvSpPr>
        <xdr:cNvPr id="350" name="49 CuadroTexto">
          <a:extLst>
            <a:ext uri="{FF2B5EF4-FFF2-40B4-BE49-F238E27FC236}">
              <a16:creationId xmlns="" xmlns:a16="http://schemas.microsoft.com/office/drawing/2014/main"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0</xdr:rowOff>
    </xdr:from>
    <xdr:ext cx="184731" cy="264560"/>
    <xdr:sp macro="" textlink="">
      <xdr:nvSpPr>
        <xdr:cNvPr id="351" name="1 CuadroTexto">
          <a:extLst>
            <a:ext uri="{FF2B5EF4-FFF2-40B4-BE49-F238E27FC236}">
              <a16:creationId xmlns="" xmlns:a16="http://schemas.microsoft.com/office/drawing/2014/main"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352" name="51 CuadroTexto">
          <a:extLst>
            <a:ext uri="{FF2B5EF4-FFF2-40B4-BE49-F238E27FC236}">
              <a16:creationId xmlns="" xmlns:a16="http://schemas.microsoft.com/office/drawing/2014/main"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353" name="1 CuadroTexto">
          <a:extLst>
            <a:ext uri="{FF2B5EF4-FFF2-40B4-BE49-F238E27FC236}">
              <a16:creationId xmlns="" xmlns:a16="http://schemas.microsoft.com/office/drawing/2014/main"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354" name="53 CuadroTexto">
          <a:extLst>
            <a:ext uri="{FF2B5EF4-FFF2-40B4-BE49-F238E27FC236}">
              <a16:creationId xmlns="" xmlns:a16="http://schemas.microsoft.com/office/drawing/2014/main"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355" name="1 CuadroTexto">
          <a:extLst>
            <a:ext uri="{FF2B5EF4-FFF2-40B4-BE49-F238E27FC236}">
              <a16:creationId xmlns="" xmlns:a16="http://schemas.microsoft.com/office/drawing/2014/main"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97</xdr:row>
      <xdr:rowOff>1044</xdr:rowOff>
    </xdr:from>
    <xdr:ext cx="184731" cy="264560"/>
    <xdr:sp macro="" textlink="">
      <xdr:nvSpPr>
        <xdr:cNvPr id="356"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97</xdr:row>
      <xdr:rowOff>1044</xdr:rowOff>
    </xdr:from>
    <xdr:ext cx="184731" cy="264560"/>
    <xdr:sp macro="" textlink="">
      <xdr:nvSpPr>
        <xdr:cNvPr id="357"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358"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359"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360"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361"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362"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363"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364"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365"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98</xdr:row>
      <xdr:rowOff>1044</xdr:rowOff>
    </xdr:from>
    <xdr:ext cx="184731" cy="264560"/>
    <xdr:sp macro="" textlink="">
      <xdr:nvSpPr>
        <xdr:cNvPr id="36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98</xdr:row>
      <xdr:rowOff>1044</xdr:rowOff>
    </xdr:from>
    <xdr:ext cx="184731" cy="264560"/>
    <xdr:sp macro="" textlink="">
      <xdr:nvSpPr>
        <xdr:cNvPr id="36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99</xdr:row>
      <xdr:rowOff>1044</xdr:rowOff>
    </xdr:from>
    <xdr:ext cx="184731" cy="264560"/>
    <xdr:sp macro="" textlink="">
      <xdr:nvSpPr>
        <xdr:cNvPr id="368"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99</xdr:row>
      <xdr:rowOff>1044</xdr:rowOff>
    </xdr:from>
    <xdr:ext cx="184731" cy="264560"/>
    <xdr:sp macro="" textlink="">
      <xdr:nvSpPr>
        <xdr:cNvPr id="369"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100</xdr:row>
      <xdr:rowOff>1044</xdr:rowOff>
    </xdr:from>
    <xdr:ext cx="184731" cy="264560"/>
    <xdr:sp macro="" textlink="">
      <xdr:nvSpPr>
        <xdr:cNvPr id="370"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100</xdr:row>
      <xdr:rowOff>1044</xdr:rowOff>
    </xdr:from>
    <xdr:ext cx="184731" cy="264560"/>
    <xdr:sp macro="" textlink="">
      <xdr:nvSpPr>
        <xdr:cNvPr id="371"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101</xdr:row>
      <xdr:rowOff>1044</xdr:rowOff>
    </xdr:from>
    <xdr:ext cx="184731" cy="264560"/>
    <xdr:sp macro="" textlink="">
      <xdr:nvSpPr>
        <xdr:cNvPr id="372"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101</xdr:row>
      <xdr:rowOff>1044</xdr:rowOff>
    </xdr:from>
    <xdr:ext cx="184731" cy="264560"/>
    <xdr:sp macro="" textlink="">
      <xdr:nvSpPr>
        <xdr:cNvPr id="373"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102</xdr:row>
      <xdr:rowOff>1044</xdr:rowOff>
    </xdr:from>
    <xdr:ext cx="184731" cy="264560"/>
    <xdr:sp macro="" textlink="">
      <xdr:nvSpPr>
        <xdr:cNvPr id="374"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102</xdr:row>
      <xdr:rowOff>1044</xdr:rowOff>
    </xdr:from>
    <xdr:ext cx="184731" cy="264560"/>
    <xdr:sp macro="" textlink="">
      <xdr:nvSpPr>
        <xdr:cNvPr id="375"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103</xdr:row>
      <xdr:rowOff>1044</xdr:rowOff>
    </xdr:from>
    <xdr:ext cx="184731" cy="264560"/>
    <xdr:sp macro="" textlink="">
      <xdr:nvSpPr>
        <xdr:cNvPr id="37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103</xdr:row>
      <xdr:rowOff>1044</xdr:rowOff>
    </xdr:from>
    <xdr:ext cx="184731" cy="264560"/>
    <xdr:sp macro="" textlink="">
      <xdr:nvSpPr>
        <xdr:cNvPr id="37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99</xdr:row>
      <xdr:rowOff>1044</xdr:rowOff>
    </xdr:from>
    <xdr:ext cx="184731" cy="264560"/>
    <xdr:sp macro="" textlink="">
      <xdr:nvSpPr>
        <xdr:cNvPr id="49"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99</xdr:row>
      <xdr:rowOff>1044</xdr:rowOff>
    </xdr:from>
    <xdr:ext cx="184731" cy="264560"/>
    <xdr:sp macro="" textlink="">
      <xdr:nvSpPr>
        <xdr:cNvPr id="50"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100</xdr:row>
      <xdr:rowOff>1044</xdr:rowOff>
    </xdr:from>
    <xdr:ext cx="184731" cy="264560"/>
    <xdr:sp macro="" textlink="">
      <xdr:nvSpPr>
        <xdr:cNvPr id="51"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100</xdr:row>
      <xdr:rowOff>1044</xdr:rowOff>
    </xdr:from>
    <xdr:ext cx="184731" cy="264560"/>
    <xdr:sp macro="" textlink="">
      <xdr:nvSpPr>
        <xdr:cNvPr id="52"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101</xdr:row>
      <xdr:rowOff>1044</xdr:rowOff>
    </xdr:from>
    <xdr:ext cx="184731" cy="264560"/>
    <xdr:sp macro="" textlink="">
      <xdr:nvSpPr>
        <xdr:cNvPr id="53"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101</xdr:row>
      <xdr:rowOff>1044</xdr:rowOff>
    </xdr:from>
    <xdr:ext cx="184731" cy="264560"/>
    <xdr:sp macro="" textlink="">
      <xdr:nvSpPr>
        <xdr:cNvPr id="54"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102</xdr:row>
      <xdr:rowOff>1044</xdr:rowOff>
    </xdr:from>
    <xdr:ext cx="184731" cy="264560"/>
    <xdr:sp macro="" textlink="">
      <xdr:nvSpPr>
        <xdr:cNvPr id="55"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102</xdr:row>
      <xdr:rowOff>1044</xdr:rowOff>
    </xdr:from>
    <xdr:ext cx="184731" cy="264560"/>
    <xdr:sp macro="" textlink="">
      <xdr:nvSpPr>
        <xdr:cNvPr id="56"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103</xdr:row>
      <xdr:rowOff>1044</xdr:rowOff>
    </xdr:from>
    <xdr:ext cx="184731" cy="264560"/>
    <xdr:sp macro="" textlink="">
      <xdr:nvSpPr>
        <xdr:cNvPr id="57"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103</xdr:row>
      <xdr:rowOff>1044</xdr:rowOff>
    </xdr:from>
    <xdr:ext cx="184731" cy="264560"/>
    <xdr:sp macro="" textlink="">
      <xdr:nvSpPr>
        <xdr:cNvPr id="58"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104</xdr:row>
      <xdr:rowOff>1044</xdr:rowOff>
    </xdr:from>
    <xdr:ext cx="184731" cy="264560"/>
    <xdr:sp macro="" textlink="">
      <xdr:nvSpPr>
        <xdr:cNvPr id="59"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104</xdr:row>
      <xdr:rowOff>1044</xdr:rowOff>
    </xdr:from>
    <xdr:ext cx="184731" cy="264560"/>
    <xdr:sp macro="" textlink="">
      <xdr:nvSpPr>
        <xdr:cNvPr id="60"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104</xdr:row>
      <xdr:rowOff>1044</xdr:rowOff>
    </xdr:from>
    <xdr:ext cx="184731" cy="264560"/>
    <xdr:sp macro="" textlink="">
      <xdr:nvSpPr>
        <xdr:cNvPr id="61"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104</xdr:row>
      <xdr:rowOff>1044</xdr:rowOff>
    </xdr:from>
    <xdr:ext cx="184731" cy="264560"/>
    <xdr:sp macro="" textlink="">
      <xdr:nvSpPr>
        <xdr:cNvPr id="62"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106</xdr:row>
      <xdr:rowOff>1044</xdr:rowOff>
    </xdr:from>
    <xdr:ext cx="184731" cy="264560"/>
    <xdr:sp macro="" textlink="">
      <xdr:nvSpPr>
        <xdr:cNvPr id="63"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106</xdr:row>
      <xdr:rowOff>1044</xdr:rowOff>
    </xdr:from>
    <xdr:ext cx="184731" cy="264560"/>
    <xdr:sp macro="" textlink="">
      <xdr:nvSpPr>
        <xdr:cNvPr id="64"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106</xdr:row>
      <xdr:rowOff>1044</xdr:rowOff>
    </xdr:from>
    <xdr:ext cx="184731" cy="264560"/>
    <xdr:sp macro="" textlink="">
      <xdr:nvSpPr>
        <xdr:cNvPr id="65"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106</xdr:row>
      <xdr:rowOff>1044</xdr:rowOff>
    </xdr:from>
    <xdr:ext cx="184731" cy="264560"/>
    <xdr:sp macro="" textlink="">
      <xdr:nvSpPr>
        <xdr:cNvPr id="66"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107</xdr:row>
      <xdr:rowOff>1044</xdr:rowOff>
    </xdr:from>
    <xdr:ext cx="184731" cy="264560"/>
    <xdr:sp macro="" textlink="">
      <xdr:nvSpPr>
        <xdr:cNvPr id="67"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107</xdr:row>
      <xdr:rowOff>1044</xdr:rowOff>
    </xdr:from>
    <xdr:ext cx="184731" cy="264560"/>
    <xdr:sp macro="" textlink="">
      <xdr:nvSpPr>
        <xdr:cNvPr id="68"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107</xdr:row>
      <xdr:rowOff>1044</xdr:rowOff>
    </xdr:from>
    <xdr:ext cx="184731" cy="264560"/>
    <xdr:sp macro="" textlink="">
      <xdr:nvSpPr>
        <xdr:cNvPr id="69"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107</xdr:row>
      <xdr:rowOff>1044</xdr:rowOff>
    </xdr:from>
    <xdr:ext cx="184731" cy="264560"/>
    <xdr:sp macro="" textlink="">
      <xdr:nvSpPr>
        <xdr:cNvPr id="70"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108</xdr:row>
      <xdr:rowOff>1044</xdr:rowOff>
    </xdr:from>
    <xdr:ext cx="184731" cy="264560"/>
    <xdr:sp macro="" textlink="">
      <xdr:nvSpPr>
        <xdr:cNvPr id="7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108</xdr:row>
      <xdr:rowOff>1044</xdr:rowOff>
    </xdr:from>
    <xdr:ext cx="184731" cy="264560"/>
    <xdr:sp macro="" textlink="">
      <xdr:nvSpPr>
        <xdr:cNvPr id="7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108</xdr:row>
      <xdr:rowOff>1044</xdr:rowOff>
    </xdr:from>
    <xdr:ext cx="184731" cy="264560"/>
    <xdr:sp macro="" textlink="">
      <xdr:nvSpPr>
        <xdr:cNvPr id="73"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108</xdr:row>
      <xdr:rowOff>1044</xdr:rowOff>
    </xdr:from>
    <xdr:ext cx="184731" cy="264560"/>
    <xdr:sp macro="" textlink="">
      <xdr:nvSpPr>
        <xdr:cNvPr id="74"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109</xdr:row>
      <xdr:rowOff>1044</xdr:rowOff>
    </xdr:from>
    <xdr:ext cx="184731" cy="264560"/>
    <xdr:sp macro="" textlink="">
      <xdr:nvSpPr>
        <xdr:cNvPr id="7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109</xdr:row>
      <xdr:rowOff>1044</xdr:rowOff>
    </xdr:from>
    <xdr:ext cx="184731" cy="264560"/>
    <xdr:sp macro="" textlink="">
      <xdr:nvSpPr>
        <xdr:cNvPr id="7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109</xdr:row>
      <xdr:rowOff>1044</xdr:rowOff>
    </xdr:from>
    <xdr:ext cx="184731" cy="264560"/>
    <xdr:sp macro="" textlink="">
      <xdr:nvSpPr>
        <xdr:cNvPr id="77"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109</xdr:row>
      <xdr:rowOff>1044</xdr:rowOff>
    </xdr:from>
    <xdr:ext cx="184731" cy="264560"/>
    <xdr:sp macro="" textlink="">
      <xdr:nvSpPr>
        <xdr:cNvPr id="78"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110</xdr:row>
      <xdr:rowOff>1044</xdr:rowOff>
    </xdr:from>
    <xdr:ext cx="184731" cy="264560"/>
    <xdr:sp macro="" textlink="">
      <xdr:nvSpPr>
        <xdr:cNvPr id="7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110</xdr:row>
      <xdr:rowOff>1044</xdr:rowOff>
    </xdr:from>
    <xdr:ext cx="184731" cy="264560"/>
    <xdr:sp macro="" textlink="">
      <xdr:nvSpPr>
        <xdr:cNvPr id="8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110</xdr:row>
      <xdr:rowOff>1044</xdr:rowOff>
    </xdr:from>
    <xdr:ext cx="184731" cy="264560"/>
    <xdr:sp macro="" textlink="">
      <xdr:nvSpPr>
        <xdr:cNvPr id="8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110</xdr:row>
      <xdr:rowOff>1044</xdr:rowOff>
    </xdr:from>
    <xdr:ext cx="184731" cy="264560"/>
    <xdr:sp macro="" textlink="">
      <xdr:nvSpPr>
        <xdr:cNvPr id="8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111</xdr:row>
      <xdr:rowOff>1044</xdr:rowOff>
    </xdr:from>
    <xdr:ext cx="184731" cy="264560"/>
    <xdr:sp macro="" textlink="">
      <xdr:nvSpPr>
        <xdr:cNvPr id="83"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111</xdr:row>
      <xdr:rowOff>1044</xdr:rowOff>
    </xdr:from>
    <xdr:ext cx="184731" cy="264560"/>
    <xdr:sp macro="" textlink="">
      <xdr:nvSpPr>
        <xdr:cNvPr id="84"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111</xdr:row>
      <xdr:rowOff>1044</xdr:rowOff>
    </xdr:from>
    <xdr:ext cx="184731" cy="264560"/>
    <xdr:sp macro="" textlink="">
      <xdr:nvSpPr>
        <xdr:cNvPr id="8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111</xdr:row>
      <xdr:rowOff>1044</xdr:rowOff>
    </xdr:from>
    <xdr:ext cx="184731" cy="264560"/>
    <xdr:sp macro="" textlink="">
      <xdr:nvSpPr>
        <xdr:cNvPr id="8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112</xdr:row>
      <xdr:rowOff>1044</xdr:rowOff>
    </xdr:from>
    <xdr:ext cx="184731" cy="264560"/>
    <xdr:sp macro="" textlink="">
      <xdr:nvSpPr>
        <xdr:cNvPr id="8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112</xdr:row>
      <xdr:rowOff>1044</xdr:rowOff>
    </xdr:from>
    <xdr:ext cx="184731" cy="264560"/>
    <xdr:sp macro="" textlink="">
      <xdr:nvSpPr>
        <xdr:cNvPr id="8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112</xdr:row>
      <xdr:rowOff>1044</xdr:rowOff>
    </xdr:from>
    <xdr:ext cx="184731" cy="264560"/>
    <xdr:sp macro="" textlink="">
      <xdr:nvSpPr>
        <xdr:cNvPr id="8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112</xdr:row>
      <xdr:rowOff>1044</xdr:rowOff>
    </xdr:from>
    <xdr:ext cx="184731" cy="264560"/>
    <xdr:sp macro="" textlink="">
      <xdr:nvSpPr>
        <xdr:cNvPr id="9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113</xdr:row>
      <xdr:rowOff>1044</xdr:rowOff>
    </xdr:from>
    <xdr:ext cx="184731" cy="264560"/>
    <xdr:sp macro="" textlink="">
      <xdr:nvSpPr>
        <xdr:cNvPr id="9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113</xdr:row>
      <xdr:rowOff>1044</xdr:rowOff>
    </xdr:from>
    <xdr:ext cx="184731" cy="264560"/>
    <xdr:sp macro="" textlink="">
      <xdr:nvSpPr>
        <xdr:cNvPr id="9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113</xdr:row>
      <xdr:rowOff>1044</xdr:rowOff>
    </xdr:from>
    <xdr:ext cx="184731" cy="264560"/>
    <xdr:sp macro="" textlink="">
      <xdr:nvSpPr>
        <xdr:cNvPr id="9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113</xdr:row>
      <xdr:rowOff>1044</xdr:rowOff>
    </xdr:from>
    <xdr:ext cx="184731" cy="264560"/>
    <xdr:sp macro="" textlink="">
      <xdr:nvSpPr>
        <xdr:cNvPr id="9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115</xdr:row>
      <xdr:rowOff>1044</xdr:rowOff>
    </xdr:from>
    <xdr:ext cx="184731" cy="264560"/>
    <xdr:sp macro="" textlink="">
      <xdr:nvSpPr>
        <xdr:cNvPr id="95"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115</xdr:row>
      <xdr:rowOff>1044</xdr:rowOff>
    </xdr:from>
    <xdr:ext cx="184731" cy="264560"/>
    <xdr:sp macro="" textlink="">
      <xdr:nvSpPr>
        <xdr:cNvPr id="96"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115</xdr:row>
      <xdr:rowOff>1044</xdr:rowOff>
    </xdr:from>
    <xdr:ext cx="184731" cy="264560"/>
    <xdr:sp macro="" textlink="">
      <xdr:nvSpPr>
        <xdr:cNvPr id="97"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115</xdr:row>
      <xdr:rowOff>1044</xdr:rowOff>
    </xdr:from>
    <xdr:ext cx="184731" cy="264560"/>
    <xdr:sp macro="" textlink="">
      <xdr:nvSpPr>
        <xdr:cNvPr id="98"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116</xdr:row>
      <xdr:rowOff>1044</xdr:rowOff>
    </xdr:from>
    <xdr:ext cx="184731" cy="264560"/>
    <xdr:sp macro="" textlink="">
      <xdr:nvSpPr>
        <xdr:cNvPr id="99"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116</xdr:row>
      <xdr:rowOff>1044</xdr:rowOff>
    </xdr:from>
    <xdr:ext cx="184731" cy="264560"/>
    <xdr:sp macro="" textlink="">
      <xdr:nvSpPr>
        <xdr:cNvPr id="100"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116</xdr:row>
      <xdr:rowOff>1044</xdr:rowOff>
    </xdr:from>
    <xdr:ext cx="184731" cy="264560"/>
    <xdr:sp macro="" textlink="">
      <xdr:nvSpPr>
        <xdr:cNvPr id="10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116</xdr:row>
      <xdr:rowOff>1044</xdr:rowOff>
    </xdr:from>
    <xdr:ext cx="184731" cy="264560"/>
    <xdr:sp macro="" textlink="">
      <xdr:nvSpPr>
        <xdr:cNvPr id="10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117</xdr:row>
      <xdr:rowOff>1044</xdr:rowOff>
    </xdr:from>
    <xdr:ext cx="184731" cy="264560"/>
    <xdr:sp macro="" textlink="">
      <xdr:nvSpPr>
        <xdr:cNvPr id="103"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117</xdr:row>
      <xdr:rowOff>1044</xdr:rowOff>
    </xdr:from>
    <xdr:ext cx="184731" cy="264560"/>
    <xdr:sp macro="" textlink="">
      <xdr:nvSpPr>
        <xdr:cNvPr id="104"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117</xdr:row>
      <xdr:rowOff>1044</xdr:rowOff>
    </xdr:from>
    <xdr:ext cx="184731" cy="264560"/>
    <xdr:sp macro="" textlink="">
      <xdr:nvSpPr>
        <xdr:cNvPr id="10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117</xdr:row>
      <xdr:rowOff>1044</xdr:rowOff>
    </xdr:from>
    <xdr:ext cx="184731" cy="264560"/>
    <xdr:sp macro="" textlink="">
      <xdr:nvSpPr>
        <xdr:cNvPr id="10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118</xdr:row>
      <xdr:rowOff>1044</xdr:rowOff>
    </xdr:from>
    <xdr:ext cx="184731" cy="264560"/>
    <xdr:sp macro="" textlink="">
      <xdr:nvSpPr>
        <xdr:cNvPr id="107"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118</xdr:row>
      <xdr:rowOff>1044</xdr:rowOff>
    </xdr:from>
    <xdr:ext cx="184731" cy="264560"/>
    <xdr:sp macro="" textlink="">
      <xdr:nvSpPr>
        <xdr:cNvPr id="108"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118</xdr:row>
      <xdr:rowOff>1044</xdr:rowOff>
    </xdr:from>
    <xdr:ext cx="184731" cy="264560"/>
    <xdr:sp macro="" textlink="">
      <xdr:nvSpPr>
        <xdr:cNvPr id="10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118</xdr:row>
      <xdr:rowOff>1044</xdr:rowOff>
    </xdr:from>
    <xdr:ext cx="184731" cy="264560"/>
    <xdr:sp macro="" textlink="">
      <xdr:nvSpPr>
        <xdr:cNvPr id="11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118</xdr:row>
      <xdr:rowOff>1044</xdr:rowOff>
    </xdr:from>
    <xdr:ext cx="184731" cy="264560"/>
    <xdr:sp macro="" textlink="">
      <xdr:nvSpPr>
        <xdr:cNvPr id="11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118</xdr:row>
      <xdr:rowOff>1044</xdr:rowOff>
    </xdr:from>
    <xdr:ext cx="184731" cy="264560"/>
    <xdr:sp macro="" textlink="">
      <xdr:nvSpPr>
        <xdr:cNvPr id="11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118</xdr:row>
      <xdr:rowOff>1044</xdr:rowOff>
    </xdr:from>
    <xdr:ext cx="184731" cy="264560"/>
    <xdr:sp macro="" textlink="">
      <xdr:nvSpPr>
        <xdr:cNvPr id="113"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118</xdr:row>
      <xdr:rowOff>1044</xdr:rowOff>
    </xdr:from>
    <xdr:ext cx="184731" cy="264560"/>
    <xdr:sp macro="" textlink="">
      <xdr:nvSpPr>
        <xdr:cNvPr id="114"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119</xdr:row>
      <xdr:rowOff>1044</xdr:rowOff>
    </xdr:from>
    <xdr:ext cx="184731" cy="264560"/>
    <xdr:sp macro="" textlink="">
      <xdr:nvSpPr>
        <xdr:cNvPr id="11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119</xdr:row>
      <xdr:rowOff>1044</xdr:rowOff>
    </xdr:from>
    <xdr:ext cx="184731" cy="264560"/>
    <xdr:sp macro="" textlink="">
      <xdr:nvSpPr>
        <xdr:cNvPr id="11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119</xdr:row>
      <xdr:rowOff>1044</xdr:rowOff>
    </xdr:from>
    <xdr:ext cx="184731" cy="264560"/>
    <xdr:sp macro="" textlink="">
      <xdr:nvSpPr>
        <xdr:cNvPr id="117"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119</xdr:row>
      <xdr:rowOff>1044</xdr:rowOff>
    </xdr:from>
    <xdr:ext cx="184731" cy="264560"/>
    <xdr:sp macro="" textlink="">
      <xdr:nvSpPr>
        <xdr:cNvPr id="118"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119</xdr:row>
      <xdr:rowOff>1044</xdr:rowOff>
    </xdr:from>
    <xdr:ext cx="184731" cy="264560"/>
    <xdr:sp macro="" textlink="">
      <xdr:nvSpPr>
        <xdr:cNvPr id="119"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119</xdr:row>
      <xdr:rowOff>1044</xdr:rowOff>
    </xdr:from>
    <xdr:ext cx="184731" cy="264560"/>
    <xdr:sp macro="" textlink="">
      <xdr:nvSpPr>
        <xdr:cNvPr id="120"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119</xdr:row>
      <xdr:rowOff>1044</xdr:rowOff>
    </xdr:from>
    <xdr:ext cx="184731" cy="264560"/>
    <xdr:sp macro="" textlink="">
      <xdr:nvSpPr>
        <xdr:cNvPr id="121"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119</xdr:row>
      <xdr:rowOff>1044</xdr:rowOff>
    </xdr:from>
    <xdr:ext cx="184731" cy="264560"/>
    <xdr:sp macro="" textlink="">
      <xdr:nvSpPr>
        <xdr:cNvPr id="122"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120</xdr:row>
      <xdr:rowOff>1044</xdr:rowOff>
    </xdr:from>
    <xdr:ext cx="184731" cy="264560"/>
    <xdr:sp macro="" textlink="">
      <xdr:nvSpPr>
        <xdr:cNvPr id="123"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120</xdr:row>
      <xdr:rowOff>1044</xdr:rowOff>
    </xdr:from>
    <xdr:ext cx="184731" cy="264560"/>
    <xdr:sp macro="" textlink="">
      <xdr:nvSpPr>
        <xdr:cNvPr id="124"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120</xdr:row>
      <xdr:rowOff>1044</xdr:rowOff>
    </xdr:from>
    <xdr:ext cx="184731" cy="264560"/>
    <xdr:sp macro="" textlink="">
      <xdr:nvSpPr>
        <xdr:cNvPr id="125"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120</xdr:row>
      <xdr:rowOff>1044</xdr:rowOff>
    </xdr:from>
    <xdr:ext cx="184731" cy="264560"/>
    <xdr:sp macro="" textlink="">
      <xdr:nvSpPr>
        <xdr:cNvPr id="126"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120</xdr:row>
      <xdr:rowOff>1044</xdr:rowOff>
    </xdr:from>
    <xdr:ext cx="184731" cy="264560"/>
    <xdr:sp macro="" textlink="">
      <xdr:nvSpPr>
        <xdr:cNvPr id="12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120</xdr:row>
      <xdr:rowOff>1044</xdr:rowOff>
    </xdr:from>
    <xdr:ext cx="184731" cy="264560"/>
    <xdr:sp macro="" textlink="">
      <xdr:nvSpPr>
        <xdr:cNvPr id="12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120</xdr:row>
      <xdr:rowOff>1044</xdr:rowOff>
    </xdr:from>
    <xdr:ext cx="184731" cy="264560"/>
    <xdr:sp macro="" textlink="">
      <xdr:nvSpPr>
        <xdr:cNvPr id="12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120</xdr:row>
      <xdr:rowOff>1044</xdr:rowOff>
    </xdr:from>
    <xdr:ext cx="184731" cy="264560"/>
    <xdr:sp macro="" textlink="">
      <xdr:nvSpPr>
        <xdr:cNvPr id="13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121</xdr:row>
      <xdr:rowOff>1044</xdr:rowOff>
    </xdr:from>
    <xdr:ext cx="184731" cy="264560"/>
    <xdr:sp macro="" textlink="">
      <xdr:nvSpPr>
        <xdr:cNvPr id="13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121</xdr:row>
      <xdr:rowOff>1044</xdr:rowOff>
    </xdr:from>
    <xdr:ext cx="184731" cy="264560"/>
    <xdr:sp macro="" textlink="">
      <xdr:nvSpPr>
        <xdr:cNvPr id="13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121</xdr:row>
      <xdr:rowOff>1044</xdr:rowOff>
    </xdr:from>
    <xdr:ext cx="184731" cy="264560"/>
    <xdr:sp macro="" textlink="">
      <xdr:nvSpPr>
        <xdr:cNvPr id="13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121</xdr:row>
      <xdr:rowOff>1044</xdr:rowOff>
    </xdr:from>
    <xdr:ext cx="184731" cy="264560"/>
    <xdr:sp macro="" textlink="">
      <xdr:nvSpPr>
        <xdr:cNvPr id="13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121</xdr:row>
      <xdr:rowOff>1044</xdr:rowOff>
    </xdr:from>
    <xdr:ext cx="184731" cy="264560"/>
    <xdr:sp macro="" textlink="">
      <xdr:nvSpPr>
        <xdr:cNvPr id="135"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121</xdr:row>
      <xdr:rowOff>1044</xdr:rowOff>
    </xdr:from>
    <xdr:ext cx="184731" cy="264560"/>
    <xdr:sp macro="" textlink="">
      <xdr:nvSpPr>
        <xdr:cNvPr id="136"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121</xdr:row>
      <xdr:rowOff>1044</xdr:rowOff>
    </xdr:from>
    <xdr:ext cx="184731" cy="264560"/>
    <xdr:sp macro="" textlink="">
      <xdr:nvSpPr>
        <xdr:cNvPr id="137"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121</xdr:row>
      <xdr:rowOff>1044</xdr:rowOff>
    </xdr:from>
    <xdr:ext cx="184731" cy="264560"/>
    <xdr:sp macro="" textlink="">
      <xdr:nvSpPr>
        <xdr:cNvPr id="138"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122</xdr:row>
      <xdr:rowOff>1044</xdr:rowOff>
    </xdr:from>
    <xdr:ext cx="184731" cy="264560"/>
    <xdr:sp macro="" textlink="">
      <xdr:nvSpPr>
        <xdr:cNvPr id="139"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122</xdr:row>
      <xdr:rowOff>1044</xdr:rowOff>
    </xdr:from>
    <xdr:ext cx="184731" cy="264560"/>
    <xdr:sp macro="" textlink="">
      <xdr:nvSpPr>
        <xdr:cNvPr id="140"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122</xdr:row>
      <xdr:rowOff>1044</xdr:rowOff>
    </xdr:from>
    <xdr:ext cx="184731" cy="264560"/>
    <xdr:sp macro="" textlink="">
      <xdr:nvSpPr>
        <xdr:cNvPr id="141"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122</xdr:row>
      <xdr:rowOff>1044</xdr:rowOff>
    </xdr:from>
    <xdr:ext cx="184731" cy="264560"/>
    <xdr:sp macro="" textlink="">
      <xdr:nvSpPr>
        <xdr:cNvPr id="142"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122</xdr:row>
      <xdr:rowOff>1044</xdr:rowOff>
    </xdr:from>
    <xdr:ext cx="184731" cy="264560"/>
    <xdr:sp macro="" textlink="">
      <xdr:nvSpPr>
        <xdr:cNvPr id="143"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122</xdr:row>
      <xdr:rowOff>1044</xdr:rowOff>
    </xdr:from>
    <xdr:ext cx="184731" cy="264560"/>
    <xdr:sp macro="" textlink="">
      <xdr:nvSpPr>
        <xdr:cNvPr id="144"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122</xdr:row>
      <xdr:rowOff>1044</xdr:rowOff>
    </xdr:from>
    <xdr:ext cx="184731" cy="264560"/>
    <xdr:sp macro="" textlink="">
      <xdr:nvSpPr>
        <xdr:cNvPr id="145"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122</xdr:row>
      <xdr:rowOff>1044</xdr:rowOff>
    </xdr:from>
    <xdr:ext cx="184731" cy="264560"/>
    <xdr:sp macro="" textlink="">
      <xdr:nvSpPr>
        <xdr:cNvPr id="146"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794542</xdr:colOff>
      <xdr:row>2</xdr:row>
      <xdr:rowOff>280569</xdr:rowOff>
    </xdr:to>
    <xdr:pic>
      <xdr:nvPicPr>
        <xdr:cNvPr id="4" name="26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2117459" cy="85206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476251</xdr:colOff>
      <xdr:row>3</xdr:row>
      <xdr:rowOff>28575</xdr:rowOff>
    </xdr:to>
    <xdr:pic>
      <xdr:nvPicPr>
        <xdr:cNvPr id="2"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0"/>
          <a:ext cx="1638300" cy="514350"/>
        </a:xfrm>
        <a:prstGeom prst="rect">
          <a:avLst/>
        </a:prstGeom>
        <a:noFill/>
        <a:ln>
          <a:noFill/>
        </a:ln>
      </xdr:spPr>
    </xdr:pic>
    <xdr:clientData/>
  </xdr:twoCellAnchor>
  <xdr:twoCellAnchor editAs="oneCell">
    <xdr:from>
      <xdr:col>9</xdr:col>
      <xdr:colOff>152400</xdr:colOff>
      <xdr:row>0</xdr:row>
      <xdr:rowOff>0</xdr:rowOff>
    </xdr:from>
    <xdr:to>
      <xdr:col>10</xdr:col>
      <xdr:colOff>581025</xdr:colOff>
      <xdr:row>3</xdr:row>
      <xdr:rowOff>47625</xdr:rowOff>
    </xdr:to>
    <xdr:pic>
      <xdr:nvPicPr>
        <xdr:cNvPr id="3" name="9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9058275" y="0"/>
          <a:ext cx="1428750" cy="533400"/>
        </a:xfrm>
        <a:prstGeom prst="rect">
          <a:avLst/>
        </a:prstGeom>
        <a:noFill/>
        <a:ln>
          <a:noFill/>
        </a:ln>
      </xdr:spPr>
    </xdr:pic>
    <xdr:clientData/>
  </xdr:twoCellAnchor>
  <xdr:twoCellAnchor editAs="oneCell">
    <xdr:from>
      <xdr:col>0</xdr:col>
      <xdr:colOff>1</xdr:colOff>
      <xdr:row>19</xdr:row>
      <xdr:rowOff>9525</xdr:rowOff>
    </xdr:from>
    <xdr:to>
      <xdr:col>1</xdr:col>
      <xdr:colOff>438151</xdr:colOff>
      <xdr:row>21</xdr:row>
      <xdr:rowOff>180974</xdr:rowOff>
    </xdr:to>
    <xdr:pic>
      <xdr:nvPicPr>
        <xdr:cNvPr id="4" name="10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1982450"/>
          <a:ext cx="1600200" cy="571500"/>
        </a:xfrm>
        <a:prstGeom prst="rect">
          <a:avLst/>
        </a:prstGeom>
        <a:noFill/>
        <a:ln>
          <a:noFill/>
        </a:ln>
      </xdr:spPr>
    </xdr:pic>
    <xdr:clientData/>
  </xdr:twoCellAnchor>
  <xdr:twoCellAnchor editAs="oneCell">
    <xdr:from>
      <xdr:col>0</xdr:col>
      <xdr:colOff>1</xdr:colOff>
      <xdr:row>38</xdr:row>
      <xdr:rowOff>476250</xdr:rowOff>
    </xdr:from>
    <xdr:to>
      <xdr:col>1</xdr:col>
      <xdr:colOff>476251</xdr:colOff>
      <xdr:row>39</xdr:row>
      <xdr:rowOff>542924</xdr:rowOff>
    </xdr:to>
    <xdr:pic>
      <xdr:nvPicPr>
        <xdr:cNvPr id="5" name="11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9202400"/>
          <a:ext cx="1638300" cy="7048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625930</xdr:colOff>
      <xdr:row>2</xdr:row>
      <xdr:rowOff>185058</xdr:rowOff>
    </xdr:to>
    <xdr:pic>
      <xdr:nvPicPr>
        <xdr:cNvPr id="4"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90501" y="13607"/>
          <a:ext cx="1330779" cy="495301"/>
        </a:xfrm>
        <a:prstGeom prst="rect">
          <a:avLst/>
        </a:prstGeom>
        <a:noFill/>
        <a:ln>
          <a:noFill/>
        </a:ln>
      </xdr:spPr>
    </xdr:pic>
    <xdr:clientData/>
  </xdr:twoCellAnchor>
  <xdr:twoCellAnchor editAs="oneCell">
    <xdr:from>
      <xdr:col>0</xdr:col>
      <xdr:colOff>1</xdr:colOff>
      <xdr:row>19</xdr:row>
      <xdr:rowOff>149678</xdr:rowOff>
    </xdr:from>
    <xdr:to>
      <xdr:col>1</xdr:col>
      <xdr:colOff>816430</xdr:colOff>
      <xdr:row>22</xdr:row>
      <xdr:rowOff>13608</xdr:rowOff>
    </xdr:to>
    <xdr:pic>
      <xdr:nvPicPr>
        <xdr:cNvPr id="5" name="6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398953"/>
          <a:ext cx="1711779" cy="464004"/>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857250</xdr:colOff>
      <xdr:row>2</xdr:row>
      <xdr:rowOff>142875</xdr:rowOff>
    </xdr:to>
    <xdr:pic>
      <xdr:nvPicPr>
        <xdr:cNvPr id="2"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1752600" cy="542925"/>
        </a:xfrm>
        <a:prstGeom prst="rect">
          <a:avLst/>
        </a:prstGeom>
        <a:noFill/>
        <a:ln>
          <a:noFill/>
        </a:ln>
      </xdr:spPr>
    </xdr:pic>
    <xdr:clientData/>
  </xdr:twoCellAnchor>
  <xdr:twoCellAnchor editAs="oneCell">
    <xdr:from>
      <xdr:col>0</xdr:col>
      <xdr:colOff>0</xdr:colOff>
      <xdr:row>19</xdr:row>
      <xdr:rowOff>28575</xdr:rowOff>
    </xdr:from>
    <xdr:to>
      <xdr:col>1</xdr:col>
      <xdr:colOff>542925</xdr:colOff>
      <xdr:row>21</xdr:row>
      <xdr:rowOff>57150</xdr:rowOff>
    </xdr:to>
    <xdr:pic>
      <xdr:nvPicPr>
        <xdr:cNvPr id="3"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6724650"/>
          <a:ext cx="1438275" cy="428625"/>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38</xdr:row>
      <xdr:rowOff>76199</xdr:rowOff>
    </xdr:from>
    <xdr:to>
      <xdr:col>1</xdr:col>
      <xdr:colOff>800101</xdr:colOff>
      <xdr:row>40</xdr:row>
      <xdr:rowOff>123824</xdr:rowOff>
    </xdr:to>
    <xdr:pic>
      <xdr:nvPicPr>
        <xdr:cNvPr id="3" name="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439774"/>
          <a:ext cx="1695450" cy="447675"/>
        </a:xfrm>
        <a:prstGeom prst="rect">
          <a:avLst/>
        </a:prstGeom>
        <a:noFill/>
        <a:ln>
          <a:noFill/>
        </a:ln>
      </xdr:spPr>
    </xdr:pic>
    <xdr:clientData/>
  </xdr:twoCellAnchor>
  <xdr:twoCellAnchor editAs="oneCell">
    <xdr:from>
      <xdr:col>0</xdr:col>
      <xdr:colOff>0</xdr:colOff>
      <xdr:row>19</xdr:row>
      <xdr:rowOff>19050</xdr:rowOff>
    </xdr:from>
    <xdr:to>
      <xdr:col>1</xdr:col>
      <xdr:colOff>638175</xdr:colOff>
      <xdr:row>21</xdr:row>
      <xdr:rowOff>85725</xdr:rowOff>
    </xdr:to>
    <xdr:pic>
      <xdr:nvPicPr>
        <xdr:cNvPr id="4"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6858000"/>
          <a:ext cx="1533525" cy="466725"/>
        </a:xfrm>
        <a:prstGeom prst="rect">
          <a:avLst/>
        </a:prstGeom>
        <a:noFill/>
        <a:ln>
          <a:noFill/>
        </a:ln>
      </xdr:spPr>
    </xdr:pic>
    <xdr:clientData/>
  </xdr:twoCellAnchor>
  <xdr:twoCellAnchor editAs="oneCell">
    <xdr:from>
      <xdr:col>0</xdr:col>
      <xdr:colOff>0</xdr:colOff>
      <xdr:row>0</xdr:row>
      <xdr:rowOff>0</xdr:rowOff>
    </xdr:from>
    <xdr:to>
      <xdr:col>1</xdr:col>
      <xdr:colOff>857250</xdr:colOff>
      <xdr:row>2</xdr:row>
      <xdr:rowOff>142875</xdr:rowOff>
    </xdr:to>
    <xdr:pic>
      <xdr:nvPicPr>
        <xdr:cNvPr id="5"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1752600" cy="54292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499376"/>
          <a:ext cx="1365249" cy="555417"/>
        </a:xfrm>
        <a:prstGeom prst="rect">
          <a:avLst/>
        </a:prstGeom>
      </xdr:spPr>
    </xdr:pic>
    <xdr:clientData/>
  </xdr:oneCellAnchor>
  <xdr:twoCellAnchor editAs="oneCell">
    <xdr:from>
      <xdr:col>0</xdr:col>
      <xdr:colOff>219075</xdr:colOff>
      <xdr:row>0</xdr:row>
      <xdr:rowOff>114300</xdr:rowOff>
    </xdr:from>
    <xdr:to>
      <xdr:col>1</xdr:col>
      <xdr:colOff>695325</xdr:colOff>
      <xdr:row>3</xdr:row>
      <xdr:rowOff>28575</xdr:rowOff>
    </xdr:to>
    <xdr:pic>
      <xdr:nvPicPr>
        <xdr:cNvPr id="3" name="7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219075" y="114300"/>
          <a:ext cx="1371600" cy="40005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5279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2262001"/>
          <a:ext cx="1365249" cy="555417"/>
        </a:xfrm>
        <a:prstGeom prst="rect">
          <a:avLst/>
        </a:prstGeom>
      </xdr:spPr>
    </xdr:pic>
    <xdr:clientData/>
  </xdr:oneCellAnchor>
  <xdr:twoCellAnchor editAs="oneCell">
    <xdr:from>
      <xdr:col>0</xdr:col>
      <xdr:colOff>180975</xdr:colOff>
      <xdr:row>0</xdr:row>
      <xdr:rowOff>85725</xdr:rowOff>
    </xdr:from>
    <xdr:to>
      <xdr:col>1</xdr:col>
      <xdr:colOff>657225</xdr:colOff>
      <xdr:row>3</xdr:row>
      <xdr:rowOff>0</xdr:rowOff>
    </xdr:to>
    <xdr:pic>
      <xdr:nvPicPr>
        <xdr:cNvPr id="4" name="7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180975" y="85725"/>
          <a:ext cx="1371600" cy="40005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sheetPr>
    <tabColor theme="3" tint="0.39997558519241921"/>
  </sheetPr>
  <dimension ref="B1:K52"/>
  <sheetViews>
    <sheetView zoomScale="90" zoomScaleNormal="90" zoomScalePageLayoutView="125" workbookViewId="0"/>
  </sheetViews>
  <sheetFormatPr baseColWidth="10" defaultColWidth="10.85546875" defaultRowHeight="12.75"/>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row r="2" spans="2:10" ht="13.5" thickBot="1">
      <c r="B2" s="334" t="s">
        <v>116</v>
      </c>
      <c r="C2" s="335"/>
      <c r="D2" s="335"/>
      <c r="E2" s="336"/>
    </row>
    <row r="3" spans="2:10" ht="15.75" thickBot="1">
      <c r="B3" s="48" t="s">
        <v>51</v>
      </c>
      <c r="C3" s="49" t="s">
        <v>118</v>
      </c>
      <c r="D3" s="50" t="s">
        <v>68</v>
      </c>
      <c r="E3" s="50" t="s">
        <v>69</v>
      </c>
    </row>
    <row r="4" spans="2:10" ht="37.5" customHeight="1">
      <c r="B4" s="348">
        <v>5</v>
      </c>
      <c r="C4" s="343" t="s">
        <v>111</v>
      </c>
      <c r="D4" s="31" t="s">
        <v>70</v>
      </c>
      <c r="E4" s="31" t="s">
        <v>74</v>
      </c>
      <c r="J4" s="12"/>
    </row>
    <row r="5" spans="2:10" ht="33" customHeight="1">
      <c r="B5" s="346"/>
      <c r="C5" s="343"/>
      <c r="D5" s="31" t="s">
        <v>71</v>
      </c>
      <c r="E5" s="31" t="s">
        <v>75</v>
      </c>
    </row>
    <row r="6" spans="2:10" ht="32.25" customHeight="1">
      <c r="B6" s="346"/>
      <c r="C6" s="343"/>
      <c r="D6" s="31" t="s">
        <v>72</v>
      </c>
      <c r="E6" s="31" t="s">
        <v>76</v>
      </c>
    </row>
    <row r="7" spans="2:10" ht="32.25" customHeight="1">
      <c r="B7" s="346"/>
      <c r="C7" s="343"/>
      <c r="D7" s="337" t="s">
        <v>73</v>
      </c>
      <c r="E7" s="31" t="s">
        <v>77</v>
      </c>
    </row>
    <row r="8" spans="2:10" ht="30.75" customHeight="1" thickBot="1">
      <c r="B8" s="347"/>
      <c r="C8" s="344"/>
      <c r="D8" s="338"/>
      <c r="E8" s="36" t="s">
        <v>78</v>
      </c>
    </row>
    <row r="9" spans="2:10" ht="26.25" customHeight="1">
      <c r="B9" s="348">
        <v>4</v>
      </c>
      <c r="C9" s="345" t="s">
        <v>112</v>
      </c>
      <c r="D9" s="37" t="s">
        <v>79</v>
      </c>
      <c r="E9" s="38" t="s">
        <v>83</v>
      </c>
      <c r="F9" s="30"/>
      <c r="G9" s="30"/>
      <c r="H9" s="30"/>
      <c r="I9" s="30"/>
    </row>
    <row r="10" spans="2:10" ht="33" customHeight="1">
      <c r="B10" s="346"/>
      <c r="C10" s="346"/>
      <c r="D10" s="33" t="s">
        <v>80</v>
      </c>
      <c r="E10" s="31" t="s">
        <v>84</v>
      </c>
    </row>
    <row r="11" spans="2:10" ht="43.5">
      <c r="B11" s="346"/>
      <c r="C11" s="346"/>
      <c r="D11" s="33" t="s">
        <v>81</v>
      </c>
      <c r="E11" s="31" t="s">
        <v>85</v>
      </c>
    </row>
    <row r="12" spans="2:10" ht="33" customHeight="1">
      <c r="B12" s="346"/>
      <c r="C12" s="346"/>
      <c r="D12" s="337" t="s">
        <v>82</v>
      </c>
      <c r="E12" s="31" t="s">
        <v>86</v>
      </c>
    </row>
    <row r="13" spans="2:10" ht="30" thickBot="1">
      <c r="B13" s="347"/>
      <c r="C13" s="347"/>
      <c r="D13" s="338"/>
      <c r="E13" s="36" t="s">
        <v>87</v>
      </c>
    </row>
    <row r="14" spans="2:10" ht="29.25">
      <c r="B14" s="348">
        <v>3</v>
      </c>
      <c r="C14" s="345" t="s">
        <v>113</v>
      </c>
      <c r="D14" s="37" t="s">
        <v>88</v>
      </c>
      <c r="E14" s="38" t="s">
        <v>91</v>
      </c>
    </row>
    <row r="15" spans="2:10" ht="43.5">
      <c r="B15" s="346"/>
      <c r="C15" s="346"/>
      <c r="D15" s="33" t="s">
        <v>89</v>
      </c>
      <c r="E15" s="31" t="s">
        <v>92</v>
      </c>
    </row>
    <row r="16" spans="2:10" ht="29.25">
      <c r="B16" s="346"/>
      <c r="C16" s="346"/>
      <c r="D16" s="337" t="s">
        <v>90</v>
      </c>
      <c r="E16" s="31" t="s">
        <v>93</v>
      </c>
    </row>
    <row r="17" spans="2:5" ht="15">
      <c r="B17" s="346"/>
      <c r="C17" s="346"/>
      <c r="D17" s="337"/>
      <c r="E17" s="31" t="s">
        <v>94</v>
      </c>
    </row>
    <row r="18" spans="2:5" ht="29.25">
      <c r="B18" s="346"/>
      <c r="C18" s="346"/>
      <c r="D18" s="341" t="s">
        <v>119</v>
      </c>
      <c r="E18" s="32" t="s">
        <v>95</v>
      </c>
    </row>
    <row r="19" spans="2:5" ht="15.75" thickBot="1">
      <c r="B19" s="347"/>
      <c r="C19" s="347"/>
      <c r="D19" s="342"/>
      <c r="E19" s="32" t="s">
        <v>96</v>
      </c>
    </row>
    <row r="20" spans="2:5" ht="29.25">
      <c r="B20" s="348">
        <v>2</v>
      </c>
      <c r="C20" s="345" t="s">
        <v>114</v>
      </c>
      <c r="D20" s="42" t="s">
        <v>97</v>
      </c>
      <c r="E20" s="39" t="s">
        <v>189</v>
      </c>
    </row>
    <row r="21" spans="2:5" ht="29.25">
      <c r="B21" s="346"/>
      <c r="C21" s="346"/>
      <c r="D21" s="43" t="s">
        <v>98</v>
      </c>
      <c r="E21" s="34" t="s">
        <v>101</v>
      </c>
    </row>
    <row r="22" spans="2:5" ht="48.75" customHeight="1">
      <c r="B22" s="346"/>
      <c r="C22" s="346"/>
      <c r="D22" s="43" t="s">
        <v>99</v>
      </c>
      <c r="E22" s="34" t="s">
        <v>102</v>
      </c>
    </row>
    <row r="23" spans="2:5" ht="30" thickBot="1">
      <c r="B23" s="347"/>
      <c r="C23" s="347"/>
      <c r="D23" s="44" t="s">
        <v>100</v>
      </c>
      <c r="E23" s="35" t="s">
        <v>103</v>
      </c>
    </row>
    <row r="24" spans="2:5" ht="15">
      <c r="B24" s="348">
        <v>1</v>
      </c>
      <c r="C24" s="345" t="s">
        <v>115</v>
      </c>
      <c r="D24" s="39" t="s">
        <v>104</v>
      </c>
      <c r="E24" s="40" t="s">
        <v>108</v>
      </c>
    </row>
    <row r="25" spans="2:5" ht="29.25">
      <c r="B25" s="346"/>
      <c r="C25" s="346"/>
      <c r="D25" s="34" t="s">
        <v>105</v>
      </c>
      <c r="E25" s="32" t="s">
        <v>109</v>
      </c>
    </row>
    <row r="26" spans="2:5" ht="29.25">
      <c r="B26" s="346"/>
      <c r="C26" s="346"/>
      <c r="D26" s="34" t="s">
        <v>106</v>
      </c>
      <c r="E26" s="339" t="s">
        <v>110</v>
      </c>
    </row>
    <row r="27" spans="2:5" ht="15.75" thickBot="1">
      <c r="B27" s="347"/>
      <c r="C27" s="347"/>
      <c r="D27" s="35" t="s">
        <v>107</v>
      </c>
      <c r="E27" s="340"/>
    </row>
    <row r="28" spans="2:5" ht="13.5" thickBot="1"/>
    <row r="29" spans="2:5" ht="13.5" thickBot="1">
      <c r="B29" s="334" t="s">
        <v>117</v>
      </c>
      <c r="C29" s="335"/>
      <c r="D29" s="335"/>
      <c r="E29" s="336"/>
    </row>
    <row r="30" spans="2:5" ht="13.5" thickBot="1">
      <c r="B30" s="46" t="s">
        <v>51</v>
      </c>
      <c r="C30" s="47" t="s">
        <v>118</v>
      </c>
      <c r="D30" s="47" t="s">
        <v>52</v>
      </c>
      <c r="E30" s="47" t="s">
        <v>53</v>
      </c>
    </row>
    <row r="31" spans="2:5" ht="13.5" thickBot="1">
      <c r="B31" s="41">
        <v>5</v>
      </c>
      <c r="C31" s="26" t="s">
        <v>54</v>
      </c>
      <c r="D31" s="26" t="s">
        <v>55</v>
      </c>
      <c r="E31" s="26" t="s">
        <v>56</v>
      </c>
    </row>
    <row r="32" spans="2:5" ht="13.5" thickBot="1">
      <c r="B32" s="41">
        <v>4</v>
      </c>
      <c r="C32" s="26" t="s">
        <v>57</v>
      </c>
      <c r="D32" s="26" t="s">
        <v>58</v>
      </c>
      <c r="E32" s="26" t="s">
        <v>59</v>
      </c>
    </row>
    <row r="33" spans="2:11" ht="13.5" thickBot="1">
      <c r="B33" s="41">
        <v>3</v>
      </c>
      <c r="C33" s="26" t="s">
        <v>60</v>
      </c>
      <c r="D33" s="26" t="s">
        <v>61</v>
      </c>
      <c r="E33" s="26" t="s">
        <v>62</v>
      </c>
    </row>
    <row r="34" spans="2:11" ht="13.5" thickBot="1">
      <c r="B34" s="41">
        <v>2</v>
      </c>
      <c r="C34" s="26" t="s">
        <v>63</v>
      </c>
      <c r="D34" s="26" t="s">
        <v>64</v>
      </c>
      <c r="E34" s="26" t="s">
        <v>65</v>
      </c>
    </row>
    <row r="35" spans="2:11" ht="26.25" thickBot="1">
      <c r="B35" s="41">
        <v>1</v>
      </c>
      <c r="C35" s="26" t="s">
        <v>66</v>
      </c>
      <c r="D35" s="26" t="s">
        <v>67</v>
      </c>
      <c r="E35" s="26" t="s">
        <v>190</v>
      </c>
    </row>
    <row r="37" spans="2:11" ht="39.75" customHeight="1">
      <c r="C37" s="51" t="s">
        <v>5</v>
      </c>
      <c r="D37" s="331" t="s">
        <v>120</v>
      </c>
      <c r="E37" s="331"/>
      <c r="F37" s="331"/>
      <c r="G37" s="331"/>
      <c r="H37" s="45"/>
      <c r="I37" s="20"/>
      <c r="J37" s="20"/>
      <c r="K37" s="20"/>
    </row>
    <row r="38" spans="2:11" ht="24" customHeight="1">
      <c r="C38" s="51"/>
      <c r="D38" s="45"/>
      <c r="E38" s="45"/>
      <c r="F38" s="45"/>
      <c r="G38" s="45"/>
      <c r="H38" s="45"/>
      <c r="I38" s="20"/>
      <c r="J38" s="20"/>
      <c r="K38" s="20"/>
    </row>
    <row r="40" spans="2:11" ht="15.75" customHeight="1">
      <c r="C40" s="330" t="s">
        <v>6</v>
      </c>
      <c r="D40" s="332" t="s">
        <v>123</v>
      </c>
      <c r="E40" s="332"/>
      <c r="F40" s="332"/>
      <c r="G40" s="332"/>
      <c r="H40" s="29"/>
    </row>
    <row r="41" spans="2:11" ht="24" customHeight="1">
      <c r="C41" s="330"/>
      <c r="D41" s="333" t="s">
        <v>121</v>
      </c>
      <c r="E41" s="333"/>
      <c r="F41" s="333"/>
      <c r="G41" s="333"/>
      <c r="H41" s="52"/>
    </row>
    <row r="42" spans="2:11" ht="35.25" customHeight="1">
      <c r="C42" s="330"/>
      <c r="D42" s="333" t="s">
        <v>122</v>
      </c>
      <c r="E42" s="333"/>
      <c r="F42" s="333"/>
      <c r="G42" s="333"/>
      <c r="H42" s="53"/>
      <c r="I42" s="20"/>
      <c r="J42" s="20"/>
      <c r="K42" s="20"/>
    </row>
    <row r="43" spans="2:11">
      <c r="C43" s="20"/>
      <c r="D43" s="329"/>
      <c r="E43" s="329"/>
      <c r="F43" s="329"/>
      <c r="G43" s="329"/>
      <c r="H43" s="329"/>
      <c r="I43" s="20"/>
      <c r="J43" s="20"/>
      <c r="K43" s="20"/>
    </row>
    <row r="44" spans="2:11">
      <c r="C44" s="20"/>
      <c r="D44" s="20"/>
      <c r="E44" s="20"/>
      <c r="F44" s="20"/>
      <c r="G44" s="20"/>
      <c r="H44" s="20"/>
      <c r="I44" s="20"/>
      <c r="J44" s="20"/>
      <c r="K44" s="20"/>
    </row>
    <row r="48" spans="2:11">
      <c r="C48" s="29"/>
      <c r="D48" s="29"/>
      <c r="E48" s="29"/>
    </row>
    <row r="49" spans="3:5">
      <c r="C49" s="29"/>
      <c r="D49" s="29"/>
      <c r="E49" s="29"/>
    </row>
    <row r="50" spans="3:5">
      <c r="C50" s="29"/>
      <c r="D50" s="29"/>
      <c r="E50" s="29"/>
    </row>
    <row r="51" spans="3:5">
      <c r="C51" s="29"/>
      <c r="D51" s="29"/>
      <c r="E51" s="29"/>
    </row>
    <row r="52" spans="3:5">
      <c r="C52" s="29"/>
      <c r="D52" s="29"/>
      <c r="E52" s="29"/>
    </row>
  </sheetData>
  <mergeCells count="23">
    <mergeCell ref="B29:E29"/>
    <mergeCell ref="B4:B8"/>
    <mergeCell ref="B9:B13"/>
    <mergeCell ref="B14:B19"/>
    <mergeCell ref="B20:B23"/>
    <mergeCell ref="B24:B27"/>
    <mergeCell ref="B2:E2"/>
    <mergeCell ref="D7:D8"/>
    <mergeCell ref="E26:E27"/>
    <mergeCell ref="D18:D19"/>
    <mergeCell ref="D16:D17"/>
    <mergeCell ref="D12:D13"/>
    <mergeCell ref="C4:C8"/>
    <mergeCell ref="C9:C13"/>
    <mergeCell ref="C14:C19"/>
    <mergeCell ref="C20:C23"/>
    <mergeCell ref="C24:C27"/>
    <mergeCell ref="D43:H43"/>
    <mergeCell ref="C40:C42"/>
    <mergeCell ref="D37:G37"/>
    <mergeCell ref="D40:G40"/>
    <mergeCell ref="D41:G41"/>
    <mergeCell ref="D42:G42"/>
  </mergeCells>
  <phoneticPr fontId="0" type="noConversion"/>
  <pageMargins left="0.75" right="0.75" top="1" bottom="1" header="0" footer="0"/>
  <pageSetup orientation="portrait"/>
  <headerFooter alignWithMargins="0"/>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dimension ref="A1:I45"/>
  <sheetViews>
    <sheetView workbookViewId="0">
      <selection activeCell="J8" sqref="J8"/>
    </sheetView>
  </sheetViews>
  <sheetFormatPr baseColWidth="10" defaultRowHeight="12.75"/>
  <cols>
    <col min="1" max="3" width="13.42578125" customWidth="1"/>
    <col min="4" max="4" width="22.42578125" customWidth="1"/>
    <col min="7" max="7" width="21.140625" customWidth="1"/>
  </cols>
  <sheetData>
    <row r="1" spans="1:9" ht="15.75" customHeight="1">
      <c r="A1" s="458"/>
      <c r="B1" s="458"/>
      <c r="C1" s="387" t="s">
        <v>34</v>
      </c>
      <c r="D1" s="387"/>
      <c r="E1" s="387"/>
      <c r="F1" s="427" t="s">
        <v>216</v>
      </c>
      <c r="G1" s="427"/>
    </row>
    <row r="2" spans="1:9" ht="15.75" customHeight="1">
      <c r="A2" s="458"/>
      <c r="B2" s="458"/>
      <c r="C2" s="387"/>
      <c r="D2" s="387"/>
      <c r="E2" s="387"/>
      <c r="F2" s="427" t="s">
        <v>49</v>
      </c>
      <c r="G2" s="427"/>
    </row>
    <row r="3" spans="1:9" ht="15.75" customHeight="1">
      <c r="A3" s="458"/>
      <c r="B3" s="458"/>
      <c r="C3" s="387"/>
      <c r="D3" s="387"/>
      <c r="E3" s="387"/>
      <c r="F3" s="463" t="s">
        <v>223</v>
      </c>
      <c r="G3" s="464"/>
    </row>
    <row r="4" spans="1:9" ht="13.5" thickBot="1">
      <c r="A4" s="220"/>
      <c r="B4" s="180"/>
      <c r="C4" s="180"/>
      <c r="D4" s="181"/>
      <c r="E4" s="220"/>
      <c r="F4" s="220"/>
      <c r="G4" s="220"/>
    </row>
    <row r="5" spans="1:9" ht="13.5" thickBot="1">
      <c r="A5" s="453" t="s">
        <v>15</v>
      </c>
      <c r="B5" s="456" t="s">
        <v>16</v>
      </c>
      <c r="C5" s="457"/>
      <c r="D5" s="453" t="s">
        <v>17</v>
      </c>
      <c r="E5" s="456" t="s">
        <v>662</v>
      </c>
      <c r="F5" s="457"/>
      <c r="G5" s="447" t="s">
        <v>19</v>
      </c>
    </row>
    <row r="6" spans="1:9">
      <c r="A6" s="454"/>
      <c r="B6" s="162" t="s">
        <v>20</v>
      </c>
      <c r="C6" s="162" t="s">
        <v>22</v>
      </c>
      <c r="D6" s="454"/>
      <c r="E6" s="453" t="s">
        <v>24</v>
      </c>
      <c r="F6" s="453" t="s">
        <v>25</v>
      </c>
      <c r="G6" s="448"/>
    </row>
    <row r="7" spans="1:9" ht="51.75" thickBot="1">
      <c r="A7" s="455"/>
      <c r="B7" s="164" t="s">
        <v>21</v>
      </c>
      <c r="C7" s="164" t="s">
        <v>23</v>
      </c>
      <c r="D7" s="455"/>
      <c r="E7" s="455"/>
      <c r="F7" s="455"/>
      <c r="G7" s="449"/>
      <c r="I7" s="165"/>
    </row>
    <row r="8" spans="1:9" ht="55.5" customHeight="1" thickBot="1">
      <c r="A8" s="447" t="s">
        <v>415</v>
      </c>
      <c r="B8" s="450" t="s">
        <v>632</v>
      </c>
      <c r="C8" s="450"/>
      <c r="D8" s="164" t="s">
        <v>26</v>
      </c>
      <c r="E8" s="152">
        <v>15</v>
      </c>
      <c r="F8" s="152">
        <v>0</v>
      </c>
      <c r="G8" s="152" t="s">
        <v>765</v>
      </c>
      <c r="I8" s="165"/>
    </row>
    <row r="9" spans="1:9" ht="22.5" customHeight="1">
      <c r="A9" s="448"/>
      <c r="B9" s="451"/>
      <c r="C9" s="451"/>
      <c r="D9" s="450" t="s">
        <v>27</v>
      </c>
      <c r="E9" s="414">
        <v>5</v>
      </c>
      <c r="F9" s="414">
        <v>0</v>
      </c>
      <c r="G9" s="414" t="s">
        <v>766</v>
      </c>
    </row>
    <row r="10" spans="1:9" ht="41.25" customHeight="1" thickBot="1">
      <c r="A10" s="448"/>
      <c r="B10" s="451"/>
      <c r="C10" s="451"/>
      <c r="D10" s="452"/>
      <c r="E10" s="415"/>
      <c r="F10" s="415"/>
      <c r="G10" s="415"/>
    </row>
    <row r="11" spans="1:9" ht="29.25" customHeight="1" thickBot="1">
      <c r="A11" s="448"/>
      <c r="B11" s="451"/>
      <c r="C11" s="451"/>
      <c r="D11" s="164" t="s">
        <v>28</v>
      </c>
      <c r="E11" s="152">
        <v>0</v>
      </c>
      <c r="F11" s="152">
        <v>15</v>
      </c>
      <c r="G11" s="152"/>
    </row>
    <row r="12" spans="1:9" ht="27" customHeight="1" thickBot="1">
      <c r="A12" s="448"/>
      <c r="B12" s="451"/>
      <c r="C12" s="451"/>
      <c r="D12" s="164" t="s">
        <v>29</v>
      </c>
      <c r="E12" s="152">
        <v>10</v>
      </c>
      <c r="F12" s="152">
        <v>0</v>
      </c>
      <c r="G12" s="152" t="s">
        <v>767</v>
      </c>
    </row>
    <row r="13" spans="1:9" ht="51.75" thickBot="1">
      <c r="A13" s="448"/>
      <c r="B13" s="451"/>
      <c r="C13" s="451"/>
      <c r="D13" s="164" t="s">
        <v>30</v>
      </c>
      <c r="E13" s="152">
        <v>15</v>
      </c>
      <c r="F13" s="152">
        <v>0</v>
      </c>
      <c r="G13" s="152" t="s">
        <v>438</v>
      </c>
    </row>
    <row r="14" spans="1:9" ht="51.75" thickBot="1">
      <c r="A14" s="448"/>
      <c r="B14" s="451"/>
      <c r="C14" s="451"/>
      <c r="D14" s="164" t="s">
        <v>31</v>
      </c>
      <c r="E14" s="152">
        <v>10</v>
      </c>
      <c r="F14" s="152">
        <v>0</v>
      </c>
      <c r="G14" s="152" t="s">
        <v>768</v>
      </c>
    </row>
    <row r="15" spans="1:9" ht="39" thickBot="1">
      <c r="A15" s="448"/>
      <c r="B15" s="451"/>
      <c r="C15" s="451"/>
      <c r="D15" s="164" t="s">
        <v>32</v>
      </c>
      <c r="E15" s="152">
        <v>30</v>
      </c>
      <c r="F15" s="152"/>
      <c r="G15" s="152" t="s">
        <v>769</v>
      </c>
    </row>
    <row r="16" spans="1:9" ht="13.5" thickBot="1">
      <c r="A16" s="449"/>
      <c r="B16" s="452"/>
      <c r="C16" s="452"/>
      <c r="D16" s="222" t="s">
        <v>33</v>
      </c>
      <c r="E16" s="178">
        <v>85</v>
      </c>
      <c r="F16" s="178">
        <v>15</v>
      </c>
      <c r="G16" s="178"/>
    </row>
    <row r="17" spans="1:7">
      <c r="A17" s="220"/>
      <c r="B17" s="180"/>
      <c r="C17" s="180"/>
      <c r="D17" s="181"/>
      <c r="E17" s="220"/>
      <c r="F17" s="220"/>
      <c r="G17" s="220"/>
    </row>
    <row r="18" spans="1:7">
      <c r="A18" s="220"/>
      <c r="B18" s="180"/>
      <c r="C18" s="180"/>
      <c r="D18" s="181"/>
      <c r="E18" s="220"/>
      <c r="F18" s="220"/>
      <c r="G18" s="220"/>
    </row>
    <row r="19" spans="1:7">
      <c r="A19" s="160"/>
      <c r="B19" s="160"/>
      <c r="C19" s="160"/>
      <c r="D19" s="160"/>
      <c r="E19" s="160"/>
      <c r="F19" s="160"/>
      <c r="G19" s="160"/>
    </row>
    <row r="20" spans="1:7" ht="15.75" customHeight="1">
      <c r="A20" s="458"/>
      <c r="B20" s="458"/>
      <c r="C20" s="387" t="s">
        <v>34</v>
      </c>
      <c r="D20" s="387"/>
      <c r="E20" s="387"/>
      <c r="F20" s="427" t="s">
        <v>216</v>
      </c>
      <c r="G20" s="427"/>
    </row>
    <row r="21" spans="1:7" ht="15.75" customHeight="1">
      <c r="A21" s="458"/>
      <c r="B21" s="458"/>
      <c r="C21" s="387"/>
      <c r="D21" s="387"/>
      <c r="E21" s="387"/>
      <c r="F21" s="427" t="s">
        <v>217</v>
      </c>
      <c r="G21" s="427"/>
    </row>
    <row r="22" spans="1:7" ht="15.75" customHeight="1">
      <c r="A22" s="458"/>
      <c r="B22" s="458"/>
      <c r="C22" s="387"/>
      <c r="D22" s="387"/>
      <c r="E22" s="387"/>
      <c r="F22" s="463" t="s">
        <v>218</v>
      </c>
      <c r="G22" s="464"/>
    </row>
    <row r="23" spans="1:7" ht="13.5" thickBot="1">
      <c r="A23" s="220"/>
      <c r="B23" s="180"/>
      <c r="C23" s="180"/>
      <c r="D23" s="181"/>
      <c r="E23" s="220"/>
      <c r="F23" s="220"/>
      <c r="G23" s="220"/>
    </row>
    <row r="24" spans="1:7" ht="13.5" thickBot="1">
      <c r="A24" s="453" t="s">
        <v>15</v>
      </c>
      <c r="B24" s="456" t="s">
        <v>16</v>
      </c>
      <c r="C24" s="457"/>
      <c r="D24" s="453" t="s">
        <v>17</v>
      </c>
      <c r="E24" s="456" t="s">
        <v>662</v>
      </c>
      <c r="F24" s="457"/>
      <c r="G24" s="447" t="s">
        <v>19</v>
      </c>
    </row>
    <row r="25" spans="1:7">
      <c r="A25" s="454"/>
      <c r="B25" s="162" t="s">
        <v>20</v>
      </c>
      <c r="C25" s="162" t="s">
        <v>22</v>
      </c>
      <c r="D25" s="454"/>
      <c r="E25" s="453" t="s">
        <v>24</v>
      </c>
      <c r="F25" s="453" t="s">
        <v>25</v>
      </c>
      <c r="G25" s="448"/>
    </row>
    <row r="26" spans="1:7" ht="51.75" thickBot="1">
      <c r="A26" s="455"/>
      <c r="B26" s="164" t="s">
        <v>21</v>
      </c>
      <c r="C26" s="164" t="s">
        <v>23</v>
      </c>
      <c r="D26" s="455"/>
      <c r="E26" s="455"/>
      <c r="F26" s="455"/>
      <c r="G26" s="449"/>
    </row>
    <row r="27" spans="1:7" ht="59.25" customHeight="1" thickBot="1">
      <c r="A27" s="447" t="s">
        <v>770</v>
      </c>
      <c r="B27" s="450" t="s">
        <v>632</v>
      </c>
      <c r="C27" s="450"/>
      <c r="D27" s="164" t="s">
        <v>26</v>
      </c>
      <c r="E27" s="152">
        <v>15</v>
      </c>
      <c r="F27" s="152">
        <v>0</v>
      </c>
      <c r="G27" s="152" t="s">
        <v>765</v>
      </c>
    </row>
    <row r="28" spans="1:7" ht="47.25" customHeight="1">
      <c r="A28" s="448"/>
      <c r="B28" s="451"/>
      <c r="C28" s="451"/>
      <c r="D28" s="450" t="s">
        <v>27</v>
      </c>
      <c r="E28" s="414">
        <v>5</v>
      </c>
      <c r="F28" s="414">
        <v>0</v>
      </c>
      <c r="G28" s="414" t="s">
        <v>766</v>
      </c>
    </row>
    <row r="29" spans="1:7" ht="24" customHeight="1" thickBot="1">
      <c r="A29" s="448"/>
      <c r="B29" s="451"/>
      <c r="C29" s="451"/>
      <c r="D29" s="452"/>
      <c r="E29" s="415"/>
      <c r="F29" s="415"/>
      <c r="G29" s="415"/>
    </row>
    <row r="30" spans="1:7" ht="25.5" customHeight="1" thickBot="1">
      <c r="A30" s="448"/>
      <c r="B30" s="451"/>
      <c r="C30" s="451"/>
      <c r="D30" s="164" t="s">
        <v>28</v>
      </c>
      <c r="E30" s="152">
        <v>0</v>
      </c>
      <c r="F30" s="152">
        <v>15</v>
      </c>
      <c r="G30" s="152"/>
    </row>
    <row r="31" spans="1:7" ht="36" customHeight="1" thickBot="1">
      <c r="A31" s="448"/>
      <c r="B31" s="451"/>
      <c r="C31" s="451"/>
      <c r="D31" s="164" t="s">
        <v>29</v>
      </c>
      <c r="E31" s="152">
        <v>10</v>
      </c>
      <c r="F31" s="152">
        <v>0</v>
      </c>
      <c r="G31" s="152" t="s">
        <v>771</v>
      </c>
    </row>
    <row r="32" spans="1:7" ht="51.75" thickBot="1">
      <c r="A32" s="448"/>
      <c r="B32" s="451"/>
      <c r="C32" s="451"/>
      <c r="D32" s="164" t="s">
        <v>30</v>
      </c>
      <c r="E32" s="152">
        <v>15</v>
      </c>
      <c r="F32" s="152">
        <v>0</v>
      </c>
      <c r="G32" s="152" t="s">
        <v>772</v>
      </c>
    </row>
    <row r="33" spans="1:7" ht="51.75" thickBot="1">
      <c r="A33" s="448"/>
      <c r="B33" s="451"/>
      <c r="C33" s="451"/>
      <c r="D33" s="164" t="s">
        <v>31</v>
      </c>
      <c r="E33" s="152">
        <v>10</v>
      </c>
      <c r="F33" s="152">
        <v>0</v>
      </c>
      <c r="G33" s="152" t="s">
        <v>773</v>
      </c>
    </row>
    <row r="34" spans="1:7" ht="39" thickBot="1">
      <c r="A34" s="448"/>
      <c r="B34" s="451"/>
      <c r="C34" s="451"/>
      <c r="D34" s="164" t="s">
        <v>32</v>
      </c>
      <c r="E34" s="152">
        <v>30</v>
      </c>
      <c r="F34" s="152">
        <v>0</v>
      </c>
      <c r="G34" s="152" t="s">
        <v>769</v>
      </c>
    </row>
    <row r="35" spans="1:7" ht="13.5" thickBot="1">
      <c r="A35" s="449"/>
      <c r="B35" s="452"/>
      <c r="C35" s="452"/>
      <c r="D35" s="222" t="s">
        <v>33</v>
      </c>
      <c r="E35" s="178">
        <v>85</v>
      </c>
      <c r="F35" s="178">
        <v>15</v>
      </c>
      <c r="G35" s="178"/>
    </row>
    <row r="36" spans="1:7">
      <c r="A36" s="160"/>
      <c r="B36" s="160"/>
      <c r="C36" s="160"/>
      <c r="D36" s="160"/>
      <c r="E36" s="160"/>
      <c r="F36" s="160"/>
      <c r="G36" s="160"/>
    </row>
    <row r="37" spans="1:7" ht="13.5" thickBot="1">
      <c r="A37" s="160"/>
      <c r="B37" s="160"/>
      <c r="C37" s="160"/>
      <c r="D37" s="160"/>
      <c r="E37" s="160"/>
      <c r="F37" s="160"/>
      <c r="G37" s="160"/>
    </row>
    <row r="38" spans="1:7">
      <c r="A38" s="435" t="s">
        <v>182</v>
      </c>
      <c r="B38" s="436"/>
      <c r="C38" s="437"/>
      <c r="D38" s="441" t="s">
        <v>183</v>
      </c>
      <c r="E38" s="442"/>
      <c r="F38" s="442"/>
      <c r="G38" s="443"/>
    </row>
    <row r="39" spans="1:7">
      <c r="A39" s="438"/>
      <c r="B39" s="439"/>
      <c r="C39" s="440"/>
      <c r="D39" s="444" t="s">
        <v>184</v>
      </c>
      <c r="E39" s="445"/>
      <c r="F39" s="445"/>
      <c r="G39" s="446"/>
    </row>
    <row r="40" spans="1:7">
      <c r="A40" s="438"/>
      <c r="B40" s="439"/>
      <c r="C40" s="440"/>
      <c r="D40" s="444" t="s">
        <v>185</v>
      </c>
      <c r="E40" s="445"/>
      <c r="F40" s="445"/>
      <c r="G40" s="446"/>
    </row>
    <row r="41" spans="1:7">
      <c r="A41" s="475" t="s">
        <v>186</v>
      </c>
      <c r="B41" s="476"/>
      <c r="C41" s="477"/>
      <c r="D41" s="428">
        <v>0</v>
      </c>
      <c r="E41" s="429"/>
      <c r="F41" s="429"/>
      <c r="G41" s="430"/>
    </row>
    <row r="42" spans="1:7">
      <c r="A42" s="475" t="s">
        <v>187</v>
      </c>
      <c r="B42" s="476"/>
      <c r="C42" s="477"/>
      <c r="D42" s="428">
        <v>1</v>
      </c>
      <c r="E42" s="429"/>
      <c r="F42" s="429"/>
      <c r="G42" s="430"/>
    </row>
    <row r="43" spans="1:7" ht="13.5" thickBot="1">
      <c r="A43" s="478" t="s">
        <v>188</v>
      </c>
      <c r="B43" s="479"/>
      <c r="C43" s="480"/>
      <c r="D43" s="431">
        <v>2</v>
      </c>
      <c r="E43" s="432"/>
      <c r="F43" s="432"/>
      <c r="G43" s="433"/>
    </row>
    <row r="44" spans="1:7">
      <c r="A44" s="160"/>
      <c r="B44" s="160"/>
      <c r="C44" s="160"/>
      <c r="D44" s="160"/>
      <c r="E44" s="160"/>
      <c r="F44" s="160"/>
      <c r="G44" s="160"/>
    </row>
    <row r="45" spans="1:7">
      <c r="A45" s="434" t="s">
        <v>711</v>
      </c>
      <c r="B45" s="434"/>
      <c r="C45" s="434"/>
      <c r="D45" s="434"/>
      <c r="E45" s="434"/>
      <c r="F45" s="434"/>
      <c r="G45" s="434"/>
    </row>
  </sheetData>
  <mergeCells count="4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A41:C41"/>
    <mergeCell ref="D41:G41"/>
    <mergeCell ref="A27:A35"/>
    <mergeCell ref="B27:B35"/>
    <mergeCell ref="C27:C35"/>
    <mergeCell ref="D28:D29"/>
    <mergeCell ref="E28:E29"/>
    <mergeCell ref="F28:F29"/>
    <mergeCell ref="G28:G29"/>
    <mergeCell ref="A38:C40"/>
    <mergeCell ref="D38:G38"/>
    <mergeCell ref="D39:G39"/>
    <mergeCell ref="D40:G40"/>
    <mergeCell ref="A42:C42"/>
    <mergeCell ref="D42:G42"/>
    <mergeCell ref="A43:C43"/>
    <mergeCell ref="D43:G43"/>
    <mergeCell ref="A45:G45"/>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I64"/>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458"/>
      <c r="B1" s="458"/>
      <c r="C1" s="387" t="s">
        <v>34</v>
      </c>
      <c r="D1" s="387"/>
      <c r="E1" s="387"/>
      <c r="F1" s="427" t="s">
        <v>216</v>
      </c>
      <c r="G1" s="427"/>
    </row>
    <row r="2" spans="1:9" ht="15.75" customHeight="1">
      <c r="A2" s="458"/>
      <c r="B2" s="458"/>
      <c r="C2" s="387"/>
      <c r="D2" s="387"/>
      <c r="E2" s="387"/>
      <c r="F2" s="427" t="s">
        <v>49</v>
      </c>
      <c r="G2" s="427"/>
    </row>
    <row r="3" spans="1:9" ht="15.75" customHeight="1">
      <c r="A3" s="458"/>
      <c r="B3" s="458"/>
      <c r="C3" s="387"/>
      <c r="D3" s="387"/>
      <c r="E3" s="387"/>
      <c r="F3" s="463" t="s">
        <v>223</v>
      </c>
      <c r="G3" s="464"/>
    </row>
    <row r="4" spans="1:9" ht="13.5" thickBot="1">
      <c r="A4" s="160"/>
      <c r="B4" s="160"/>
      <c r="C4" s="160"/>
      <c r="D4" s="160"/>
      <c r="E4" s="160"/>
      <c r="F4" s="160"/>
      <c r="G4" s="160"/>
    </row>
    <row r="5" spans="1:9" ht="13.5" thickBot="1">
      <c r="A5" s="453" t="s">
        <v>15</v>
      </c>
      <c r="B5" s="456" t="s">
        <v>16</v>
      </c>
      <c r="C5" s="457"/>
      <c r="D5" s="453" t="s">
        <v>17</v>
      </c>
      <c r="E5" s="456" t="s">
        <v>662</v>
      </c>
      <c r="F5" s="457"/>
      <c r="G5" s="447" t="s">
        <v>19</v>
      </c>
    </row>
    <row r="6" spans="1:9">
      <c r="A6" s="454"/>
      <c r="B6" s="162" t="s">
        <v>20</v>
      </c>
      <c r="C6" s="162" t="s">
        <v>22</v>
      </c>
      <c r="D6" s="454"/>
      <c r="E6" s="453" t="s">
        <v>24</v>
      </c>
      <c r="F6" s="453" t="s">
        <v>25</v>
      </c>
      <c r="G6" s="448"/>
    </row>
    <row r="7" spans="1:9" ht="51.75" thickBot="1">
      <c r="A7" s="455"/>
      <c r="B7" s="164" t="s">
        <v>21</v>
      </c>
      <c r="C7" s="164" t="s">
        <v>23</v>
      </c>
      <c r="D7" s="455"/>
      <c r="E7" s="455"/>
      <c r="F7" s="455"/>
      <c r="G7" s="449"/>
      <c r="I7" s="165"/>
    </row>
    <row r="8" spans="1:9" ht="51.75" thickBot="1">
      <c r="A8" s="447" t="s">
        <v>435</v>
      </c>
      <c r="B8" s="450" t="s">
        <v>632</v>
      </c>
      <c r="C8" s="450"/>
      <c r="D8" s="169" t="s">
        <v>26</v>
      </c>
      <c r="E8" s="151">
        <v>15</v>
      </c>
      <c r="F8" s="151">
        <v>0</v>
      </c>
      <c r="G8" s="151" t="s">
        <v>774</v>
      </c>
      <c r="I8" s="165"/>
    </row>
    <row r="9" spans="1:9" ht="45.75" customHeight="1">
      <c r="A9" s="448"/>
      <c r="B9" s="451"/>
      <c r="C9" s="451"/>
      <c r="D9" s="450" t="s">
        <v>27</v>
      </c>
      <c r="E9" s="414">
        <v>5</v>
      </c>
      <c r="F9" s="414">
        <v>0</v>
      </c>
      <c r="G9" s="414" t="s">
        <v>674</v>
      </c>
      <c r="I9" s="165"/>
    </row>
    <row r="10" spans="1:9" ht="19.5" customHeight="1" thickBot="1">
      <c r="A10" s="448"/>
      <c r="B10" s="451"/>
      <c r="C10" s="451"/>
      <c r="D10" s="452"/>
      <c r="E10" s="415"/>
      <c r="F10" s="415"/>
      <c r="G10" s="415"/>
    </row>
    <row r="11" spans="1:9" ht="24" customHeight="1" thickBot="1">
      <c r="A11" s="448"/>
      <c r="B11" s="451"/>
      <c r="C11" s="451"/>
      <c r="D11" s="164" t="s">
        <v>28</v>
      </c>
      <c r="E11" s="152">
        <v>0</v>
      </c>
      <c r="F11" s="152">
        <v>15</v>
      </c>
      <c r="G11" s="152"/>
    </row>
    <row r="12" spans="1:9" ht="36.75" customHeight="1" thickBot="1">
      <c r="A12" s="448"/>
      <c r="B12" s="451"/>
      <c r="C12" s="451"/>
      <c r="D12" s="164" t="s">
        <v>29</v>
      </c>
      <c r="E12" s="152">
        <v>10</v>
      </c>
      <c r="F12" s="152">
        <v>0</v>
      </c>
      <c r="G12" s="152" t="s">
        <v>775</v>
      </c>
    </row>
    <row r="13" spans="1:9" ht="51.75" thickBot="1">
      <c r="A13" s="448"/>
      <c r="B13" s="451"/>
      <c r="C13" s="451"/>
      <c r="D13" s="164" t="s">
        <v>30</v>
      </c>
      <c r="E13" s="152">
        <v>15</v>
      </c>
      <c r="F13" s="152">
        <v>0</v>
      </c>
      <c r="G13" s="152" t="s">
        <v>776</v>
      </c>
    </row>
    <row r="14" spans="1:9" ht="51.75" thickBot="1">
      <c r="A14" s="448"/>
      <c r="B14" s="451"/>
      <c r="C14" s="451"/>
      <c r="D14" s="164" t="s">
        <v>31</v>
      </c>
      <c r="E14" s="152">
        <v>10</v>
      </c>
      <c r="F14" s="152">
        <v>0</v>
      </c>
      <c r="G14" s="152" t="s">
        <v>775</v>
      </c>
    </row>
    <row r="15" spans="1:9" ht="39" thickBot="1">
      <c r="A15" s="448"/>
      <c r="B15" s="451"/>
      <c r="C15" s="451"/>
      <c r="D15" s="164" t="s">
        <v>32</v>
      </c>
      <c r="E15" s="152">
        <v>30</v>
      </c>
      <c r="F15" s="152">
        <v>0</v>
      </c>
      <c r="G15" s="152" t="s">
        <v>734</v>
      </c>
    </row>
    <row r="16" spans="1:9" ht="13.5" thickBot="1">
      <c r="A16" s="449"/>
      <c r="B16" s="452"/>
      <c r="C16" s="452"/>
      <c r="D16" s="222" t="s">
        <v>33</v>
      </c>
      <c r="E16" s="178">
        <v>85</v>
      </c>
      <c r="F16" s="178">
        <v>15</v>
      </c>
      <c r="G16" s="178"/>
    </row>
    <row r="17" spans="1:7">
      <c r="A17" s="220"/>
      <c r="B17" s="180"/>
      <c r="C17" s="180"/>
      <c r="D17" s="181"/>
      <c r="E17" s="220"/>
      <c r="F17" s="220"/>
      <c r="G17" s="220"/>
    </row>
    <row r="18" spans="1:7">
      <c r="A18" s="220"/>
      <c r="B18" s="180"/>
      <c r="C18" s="180"/>
      <c r="D18" s="181"/>
      <c r="E18" s="220"/>
      <c r="F18" s="220"/>
      <c r="G18" s="220"/>
    </row>
    <row r="19" spans="1:7">
      <c r="A19" s="220"/>
      <c r="B19" s="180"/>
      <c r="C19" s="180"/>
      <c r="D19" s="181"/>
      <c r="E19" s="220"/>
      <c r="F19" s="220"/>
      <c r="G19" s="220"/>
    </row>
    <row r="20" spans="1:7" ht="15.75" customHeight="1">
      <c r="A20" s="458"/>
      <c r="B20" s="458"/>
      <c r="C20" s="387" t="s">
        <v>34</v>
      </c>
      <c r="D20" s="387"/>
      <c r="E20" s="387"/>
      <c r="F20" s="427" t="s">
        <v>216</v>
      </c>
      <c r="G20" s="427"/>
    </row>
    <row r="21" spans="1:7" ht="15.75" customHeight="1">
      <c r="A21" s="458"/>
      <c r="B21" s="458"/>
      <c r="C21" s="387"/>
      <c r="D21" s="387"/>
      <c r="E21" s="387"/>
      <c r="F21" s="427" t="s">
        <v>217</v>
      </c>
      <c r="G21" s="427"/>
    </row>
    <row r="22" spans="1:7" ht="15.75" customHeight="1">
      <c r="A22" s="458"/>
      <c r="B22" s="458"/>
      <c r="C22" s="387"/>
      <c r="D22" s="387"/>
      <c r="E22" s="387"/>
      <c r="F22" s="463" t="s">
        <v>218</v>
      </c>
      <c r="G22" s="464"/>
    </row>
    <row r="23" spans="1:7" ht="13.5" thickBot="1">
      <c r="A23" s="220"/>
      <c r="B23" s="180"/>
      <c r="C23" s="180"/>
      <c r="D23" s="181"/>
      <c r="E23" s="220"/>
      <c r="F23" s="220"/>
      <c r="G23" s="220"/>
    </row>
    <row r="24" spans="1:7" ht="13.5" thickBot="1">
      <c r="A24" s="453" t="s">
        <v>15</v>
      </c>
      <c r="B24" s="456" t="s">
        <v>16</v>
      </c>
      <c r="C24" s="457"/>
      <c r="D24" s="453" t="s">
        <v>17</v>
      </c>
      <c r="E24" s="456" t="s">
        <v>662</v>
      </c>
      <c r="F24" s="457"/>
      <c r="G24" s="447" t="s">
        <v>19</v>
      </c>
    </row>
    <row r="25" spans="1:7">
      <c r="A25" s="454"/>
      <c r="B25" s="162" t="s">
        <v>20</v>
      </c>
      <c r="C25" s="162" t="s">
        <v>22</v>
      </c>
      <c r="D25" s="454"/>
      <c r="E25" s="453" t="s">
        <v>24</v>
      </c>
      <c r="F25" s="453" t="s">
        <v>25</v>
      </c>
      <c r="G25" s="448"/>
    </row>
    <row r="26" spans="1:7" ht="51.75" thickBot="1">
      <c r="A26" s="455"/>
      <c r="B26" s="164" t="s">
        <v>21</v>
      </c>
      <c r="C26" s="164" t="s">
        <v>23</v>
      </c>
      <c r="D26" s="455"/>
      <c r="E26" s="455"/>
      <c r="F26" s="455"/>
      <c r="G26" s="449"/>
    </row>
    <row r="27" spans="1:7" ht="51.75" thickBot="1">
      <c r="A27" s="447" t="s">
        <v>777</v>
      </c>
      <c r="B27" s="450" t="s">
        <v>632</v>
      </c>
      <c r="C27" s="450"/>
      <c r="D27" s="164" t="s">
        <v>26</v>
      </c>
      <c r="E27" s="152">
        <v>15</v>
      </c>
      <c r="F27" s="152">
        <v>0</v>
      </c>
      <c r="G27" s="151" t="s">
        <v>774</v>
      </c>
    </row>
    <row r="28" spans="1:7">
      <c r="A28" s="448"/>
      <c r="B28" s="451"/>
      <c r="C28" s="451"/>
      <c r="D28" s="450" t="s">
        <v>27</v>
      </c>
      <c r="E28" s="414">
        <v>5</v>
      </c>
      <c r="F28" s="414">
        <v>0</v>
      </c>
      <c r="G28" s="414" t="s">
        <v>674</v>
      </c>
    </row>
    <row r="29" spans="1:7" ht="13.5" thickBot="1">
      <c r="A29" s="448"/>
      <c r="B29" s="451"/>
      <c r="C29" s="451"/>
      <c r="D29" s="452"/>
      <c r="E29" s="415"/>
      <c r="F29" s="415"/>
      <c r="G29" s="415"/>
    </row>
    <row r="30" spans="1:7" ht="21" customHeight="1" thickBot="1">
      <c r="A30" s="448"/>
      <c r="B30" s="451"/>
      <c r="C30" s="451"/>
      <c r="D30" s="164" t="s">
        <v>28</v>
      </c>
      <c r="E30" s="152">
        <v>15</v>
      </c>
      <c r="F30" s="152">
        <v>0</v>
      </c>
      <c r="G30" s="152" t="s">
        <v>778</v>
      </c>
    </row>
    <row r="31" spans="1:7" ht="19.5" customHeight="1" thickBot="1">
      <c r="A31" s="448"/>
      <c r="B31" s="451"/>
      <c r="C31" s="451"/>
      <c r="D31" s="164" t="s">
        <v>29</v>
      </c>
      <c r="E31" s="152">
        <v>10</v>
      </c>
      <c r="F31" s="152">
        <v>0</v>
      </c>
      <c r="G31" s="152" t="s">
        <v>778</v>
      </c>
    </row>
    <row r="32" spans="1:7" ht="51.75" thickBot="1">
      <c r="A32" s="448"/>
      <c r="B32" s="451"/>
      <c r="C32" s="451"/>
      <c r="D32" s="164" t="s">
        <v>30</v>
      </c>
      <c r="E32" s="152">
        <v>15</v>
      </c>
      <c r="F32" s="152">
        <v>0</v>
      </c>
      <c r="G32" s="152" t="s">
        <v>779</v>
      </c>
    </row>
    <row r="33" spans="1:7" ht="51.75" thickBot="1">
      <c r="A33" s="448"/>
      <c r="B33" s="451"/>
      <c r="C33" s="451"/>
      <c r="D33" s="164" t="s">
        <v>31</v>
      </c>
      <c r="E33" s="152">
        <v>10</v>
      </c>
      <c r="F33" s="152">
        <v>0</v>
      </c>
      <c r="G33" s="152" t="s">
        <v>780</v>
      </c>
    </row>
    <row r="34" spans="1:7" ht="39" thickBot="1">
      <c r="A34" s="448"/>
      <c r="B34" s="451"/>
      <c r="C34" s="451"/>
      <c r="D34" s="164" t="s">
        <v>32</v>
      </c>
      <c r="E34" s="152">
        <v>30</v>
      </c>
      <c r="F34" s="152"/>
      <c r="G34" s="152" t="s">
        <v>734</v>
      </c>
    </row>
    <row r="35" spans="1:7" ht="13.5" thickBot="1">
      <c r="A35" s="449"/>
      <c r="B35" s="452"/>
      <c r="C35" s="452"/>
      <c r="D35" s="222" t="s">
        <v>33</v>
      </c>
      <c r="E35" s="178">
        <v>100</v>
      </c>
      <c r="F35" s="178">
        <v>0</v>
      </c>
      <c r="G35" s="178"/>
    </row>
    <row r="36" spans="1:7">
      <c r="A36" s="220"/>
      <c r="B36" s="180"/>
      <c r="C36" s="180"/>
      <c r="D36" s="181"/>
      <c r="E36" s="220"/>
      <c r="F36" s="220"/>
      <c r="G36" s="220"/>
    </row>
    <row r="37" spans="1:7">
      <c r="A37" s="220"/>
      <c r="B37" s="180"/>
      <c r="C37" s="180"/>
      <c r="D37" s="181"/>
      <c r="E37" s="220"/>
      <c r="F37" s="220"/>
      <c r="G37" s="220"/>
    </row>
    <row r="38" spans="1:7">
      <c r="A38" s="160"/>
      <c r="B38" s="160"/>
      <c r="C38" s="160"/>
      <c r="D38" s="160"/>
      <c r="E38" s="160"/>
      <c r="F38" s="160"/>
      <c r="G38" s="160"/>
    </row>
    <row r="39" spans="1:7" ht="15.75" customHeight="1">
      <c r="A39" s="458"/>
      <c r="B39" s="458"/>
      <c r="C39" s="387" t="s">
        <v>34</v>
      </c>
      <c r="D39" s="387"/>
      <c r="E39" s="387"/>
      <c r="F39" s="427" t="s">
        <v>216</v>
      </c>
      <c r="G39" s="427"/>
    </row>
    <row r="40" spans="1:7" ht="15.75" customHeight="1">
      <c r="A40" s="458"/>
      <c r="B40" s="458"/>
      <c r="C40" s="387"/>
      <c r="D40" s="387"/>
      <c r="E40" s="387"/>
      <c r="F40" s="427" t="s">
        <v>217</v>
      </c>
      <c r="G40" s="427"/>
    </row>
    <row r="41" spans="1:7" ht="15.75" customHeight="1">
      <c r="A41" s="458"/>
      <c r="B41" s="458"/>
      <c r="C41" s="387"/>
      <c r="D41" s="387"/>
      <c r="E41" s="387"/>
      <c r="F41" s="463" t="s">
        <v>218</v>
      </c>
      <c r="G41" s="464"/>
    </row>
    <row r="42" spans="1:7" ht="13.5" thickBot="1">
      <c r="A42" s="220"/>
      <c r="B42" s="180"/>
      <c r="C42" s="180"/>
      <c r="D42" s="181"/>
      <c r="E42" s="220"/>
      <c r="F42" s="220"/>
      <c r="G42" s="220"/>
    </row>
    <row r="43" spans="1:7" ht="13.5" thickBot="1">
      <c r="A43" s="453" t="s">
        <v>15</v>
      </c>
      <c r="B43" s="456" t="s">
        <v>16</v>
      </c>
      <c r="C43" s="457"/>
      <c r="D43" s="453" t="s">
        <v>17</v>
      </c>
      <c r="E43" s="456" t="s">
        <v>662</v>
      </c>
      <c r="F43" s="457"/>
      <c r="G43" s="447" t="s">
        <v>19</v>
      </c>
    </row>
    <row r="44" spans="1:7">
      <c r="A44" s="454"/>
      <c r="B44" s="162" t="s">
        <v>20</v>
      </c>
      <c r="C44" s="162" t="s">
        <v>22</v>
      </c>
      <c r="D44" s="454"/>
      <c r="E44" s="453" t="s">
        <v>24</v>
      </c>
      <c r="F44" s="453" t="s">
        <v>25</v>
      </c>
      <c r="G44" s="448"/>
    </row>
    <row r="45" spans="1:7" ht="51.75" thickBot="1">
      <c r="A45" s="455"/>
      <c r="B45" s="164" t="s">
        <v>21</v>
      </c>
      <c r="C45" s="164" t="s">
        <v>23</v>
      </c>
      <c r="D45" s="455"/>
      <c r="E45" s="455"/>
      <c r="F45" s="455"/>
      <c r="G45" s="449"/>
    </row>
    <row r="46" spans="1:7" ht="51.75" thickBot="1">
      <c r="A46" s="447" t="s">
        <v>448</v>
      </c>
      <c r="B46" s="450" t="s">
        <v>632</v>
      </c>
      <c r="C46" s="450"/>
      <c r="D46" s="234" t="s">
        <v>26</v>
      </c>
      <c r="E46" s="213">
        <v>15</v>
      </c>
      <c r="F46" s="213">
        <v>0</v>
      </c>
      <c r="G46" s="213" t="s">
        <v>725</v>
      </c>
    </row>
    <row r="47" spans="1:7" ht="44.25" customHeight="1">
      <c r="A47" s="448"/>
      <c r="B47" s="451"/>
      <c r="C47" s="451"/>
      <c r="D47" s="499" t="s">
        <v>27</v>
      </c>
      <c r="E47" s="497">
        <v>5</v>
      </c>
      <c r="F47" s="497">
        <v>0</v>
      </c>
      <c r="G47" s="497" t="s">
        <v>674</v>
      </c>
    </row>
    <row r="48" spans="1:7" ht="18" customHeight="1" thickBot="1">
      <c r="A48" s="448"/>
      <c r="B48" s="451"/>
      <c r="C48" s="451"/>
      <c r="D48" s="500"/>
      <c r="E48" s="498"/>
      <c r="F48" s="498"/>
      <c r="G48" s="498"/>
    </row>
    <row r="49" spans="1:7" ht="19.5" customHeight="1" thickBot="1">
      <c r="A49" s="448"/>
      <c r="B49" s="451"/>
      <c r="C49" s="451"/>
      <c r="D49" s="234" t="s">
        <v>28</v>
      </c>
      <c r="E49" s="213">
        <v>0</v>
      </c>
      <c r="F49" s="213">
        <v>15</v>
      </c>
      <c r="G49" s="213"/>
    </row>
    <row r="50" spans="1:7" ht="18.75" customHeight="1" thickBot="1">
      <c r="A50" s="448"/>
      <c r="B50" s="451"/>
      <c r="C50" s="451"/>
      <c r="D50" s="234" t="s">
        <v>29</v>
      </c>
      <c r="E50" s="213">
        <v>10</v>
      </c>
      <c r="F50" s="213">
        <v>0</v>
      </c>
      <c r="G50" s="213" t="s">
        <v>781</v>
      </c>
    </row>
    <row r="51" spans="1:7" ht="51.75" thickBot="1">
      <c r="A51" s="448"/>
      <c r="B51" s="451"/>
      <c r="C51" s="451"/>
      <c r="D51" s="234" t="s">
        <v>30</v>
      </c>
      <c r="E51" s="213">
        <v>15</v>
      </c>
      <c r="F51" s="213">
        <v>0</v>
      </c>
      <c r="G51" s="213" t="s">
        <v>438</v>
      </c>
    </row>
    <row r="52" spans="1:7" ht="51.75" thickBot="1">
      <c r="A52" s="448"/>
      <c r="B52" s="451"/>
      <c r="C52" s="451"/>
      <c r="D52" s="234" t="s">
        <v>31</v>
      </c>
      <c r="E52" s="213">
        <v>10</v>
      </c>
      <c r="F52" s="213">
        <v>0</v>
      </c>
      <c r="G52" s="213" t="s">
        <v>681</v>
      </c>
    </row>
    <row r="53" spans="1:7" ht="58.5" customHeight="1" thickBot="1">
      <c r="A53" s="448"/>
      <c r="B53" s="451"/>
      <c r="C53" s="451"/>
      <c r="D53" s="234" t="s">
        <v>32</v>
      </c>
      <c r="E53" s="213">
        <v>30</v>
      </c>
      <c r="F53" s="213">
        <v>0</v>
      </c>
      <c r="G53" s="213" t="s">
        <v>734</v>
      </c>
    </row>
    <row r="54" spans="1:7" ht="13.5" thickBot="1">
      <c r="A54" s="449"/>
      <c r="B54" s="452"/>
      <c r="C54" s="452"/>
      <c r="D54" s="222" t="s">
        <v>33</v>
      </c>
      <c r="E54" s="178">
        <v>85</v>
      </c>
      <c r="F54" s="178">
        <v>15</v>
      </c>
      <c r="G54" s="178"/>
    </row>
    <row r="55" spans="1:7">
      <c r="A55" s="160"/>
      <c r="B55" s="160"/>
      <c r="C55" s="160"/>
      <c r="D55" s="160"/>
      <c r="E55" s="160"/>
      <c r="F55" s="160"/>
      <c r="G55" s="160"/>
    </row>
    <row r="56" spans="1:7" ht="13.5" thickBot="1">
      <c r="A56" s="160"/>
      <c r="B56" s="160"/>
      <c r="C56" s="160"/>
      <c r="D56" s="160"/>
      <c r="E56" s="160"/>
      <c r="F56" s="160"/>
      <c r="G56" s="160"/>
    </row>
    <row r="57" spans="1:7">
      <c r="A57" s="435" t="s">
        <v>182</v>
      </c>
      <c r="B57" s="436"/>
      <c r="C57" s="437"/>
      <c r="D57" s="441" t="s">
        <v>183</v>
      </c>
      <c r="E57" s="442"/>
      <c r="F57" s="442"/>
      <c r="G57" s="443"/>
    </row>
    <row r="58" spans="1:7">
      <c r="A58" s="438"/>
      <c r="B58" s="439"/>
      <c r="C58" s="440"/>
      <c r="D58" s="444" t="s">
        <v>184</v>
      </c>
      <c r="E58" s="445"/>
      <c r="F58" s="445"/>
      <c r="G58" s="446"/>
    </row>
    <row r="59" spans="1:7">
      <c r="A59" s="438"/>
      <c r="B59" s="439"/>
      <c r="C59" s="440"/>
      <c r="D59" s="444" t="s">
        <v>185</v>
      </c>
      <c r="E59" s="445"/>
      <c r="F59" s="445"/>
      <c r="G59" s="446"/>
    </row>
    <row r="60" spans="1:7">
      <c r="A60" s="475" t="s">
        <v>186</v>
      </c>
      <c r="B60" s="476"/>
      <c r="C60" s="477"/>
      <c r="D60" s="428">
        <v>0</v>
      </c>
      <c r="E60" s="429"/>
      <c r="F60" s="429"/>
      <c r="G60" s="430"/>
    </row>
    <row r="61" spans="1:7">
      <c r="A61" s="475" t="s">
        <v>187</v>
      </c>
      <c r="B61" s="476"/>
      <c r="C61" s="477"/>
      <c r="D61" s="428">
        <v>1</v>
      </c>
      <c r="E61" s="429"/>
      <c r="F61" s="429"/>
      <c r="G61" s="430"/>
    </row>
    <row r="62" spans="1:7" ht="13.5" thickBot="1">
      <c r="A62" s="478" t="s">
        <v>188</v>
      </c>
      <c r="B62" s="479"/>
      <c r="C62" s="480"/>
      <c r="D62" s="431">
        <v>2</v>
      </c>
      <c r="E62" s="432"/>
      <c r="F62" s="432"/>
      <c r="G62" s="433"/>
    </row>
    <row r="63" spans="1:7">
      <c r="A63" s="160"/>
      <c r="B63" s="160"/>
      <c r="C63" s="160"/>
      <c r="D63" s="160"/>
      <c r="E63" s="160"/>
      <c r="F63" s="160"/>
      <c r="G63" s="160"/>
    </row>
    <row r="64" spans="1:7">
      <c r="A64" s="434" t="s">
        <v>711</v>
      </c>
      <c r="B64" s="434"/>
      <c r="C64" s="434"/>
      <c r="D64" s="434"/>
      <c r="E64" s="434"/>
      <c r="F64" s="434"/>
      <c r="G64" s="434"/>
    </row>
  </sheetData>
  <mergeCells count="68">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A60:C60"/>
    <mergeCell ref="D60:G60"/>
    <mergeCell ref="A46:A54"/>
    <mergeCell ref="B46:B54"/>
    <mergeCell ref="C46:C54"/>
    <mergeCell ref="D47:D48"/>
    <mergeCell ref="E47:E48"/>
    <mergeCell ref="F47:F48"/>
    <mergeCell ref="G47:G48"/>
    <mergeCell ref="A57:C59"/>
    <mergeCell ref="D57:G57"/>
    <mergeCell ref="D58:G58"/>
    <mergeCell ref="D59:G59"/>
    <mergeCell ref="A61:C61"/>
    <mergeCell ref="D61:G61"/>
    <mergeCell ref="A62:C62"/>
    <mergeCell ref="D62:G62"/>
    <mergeCell ref="A64:G64"/>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A1:I83"/>
  <sheetViews>
    <sheetView workbookViewId="0">
      <selection activeCell="I9" sqref="I9"/>
    </sheetView>
  </sheetViews>
  <sheetFormatPr baseColWidth="10" defaultRowHeight="12.75"/>
  <cols>
    <col min="1" max="3" width="13.42578125" customWidth="1"/>
    <col min="4" max="4" width="22.42578125" customWidth="1"/>
    <col min="7" max="7" width="21.140625" customWidth="1"/>
  </cols>
  <sheetData>
    <row r="1" spans="1:9" ht="15.75" customHeight="1">
      <c r="A1" s="458"/>
      <c r="B1" s="458"/>
      <c r="C1" s="387" t="s">
        <v>34</v>
      </c>
      <c r="D1" s="387"/>
      <c r="E1" s="387"/>
      <c r="F1" s="427" t="s">
        <v>216</v>
      </c>
      <c r="G1" s="427"/>
    </row>
    <row r="2" spans="1:9" ht="15.75" customHeight="1">
      <c r="A2" s="458"/>
      <c r="B2" s="458"/>
      <c r="C2" s="387"/>
      <c r="D2" s="387"/>
      <c r="E2" s="387"/>
      <c r="F2" s="427" t="s">
        <v>49</v>
      </c>
      <c r="G2" s="427"/>
    </row>
    <row r="3" spans="1:9" ht="15.75" customHeight="1">
      <c r="A3" s="458"/>
      <c r="B3" s="458"/>
      <c r="C3" s="387"/>
      <c r="D3" s="387"/>
      <c r="E3" s="387"/>
      <c r="F3" s="463" t="s">
        <v>223</v>
      </c>
      <c r="G3" s="464"/>
    </row>
    <row r="4" spans="1:9" ht="13.5" thickBot="1">
      <c r="A4" s="160"/>
      <c r="B4" s="160"/>
      <c r="C4" s="160"/>
      <c r="D4" s="160"/>
      <c r="E4" s="160"/>
      <c r="F4" s="160"/>
      <c r="G4" s="160"/>
    </row>
    <row r="5" spans="1:9" ht="13.5" thickBot="1">
      <c r="A5" s="453" t="s">
        <v>15</v>
      </c>
      <c r="B5" s="456" t="s">
        <v>16</v>
      </c>
      <c r="C5" s="457"/>
      <c r="D5" s="453" t="s">
        <v>17</v>
      </c>
      <c r="E5" s="456" t="s">
        <v>662</v>
      </c>
      <c r="F5" s="457"/>
      <c r="G5" s="447" t="s">
        <v>19</v>
      </c>
      <c r="I5" s="65"/>
    </row>
    <row r="6" spans="1:9">
      <c r="A6" s="454"/>
      <c r="B6" s="162" t="s">
        <v>20</v>
      </c>
      <c r="C6" s="162" t="s">
        <v>22</v>
      </c>
      <c r="D6" s="454"/>
      <c r="E6" s="453" t="s">
        <v>24</v>
      </c>
      <c r="F6" s="453" t="s">
        <v>25</v>
      </c>
      <c r="G6" s="448"/>
      <c r="I6" s="65"/>
    </row>
    <row r="7" spans="1:9" ht="51.75" thickBot="1">
      <c r="A7" s="455"/>
      <c r="B7" s="164" t="s">
        <v>21</v>
      </c>
      <c r="C7" s="164" t="s">
        <v>23</v>
      </c>
      <c r="D7" s="455"/>
      <c r="E7" s="455"/>
      <c r="F7" s="455"/>
      <c r="G7" s="449"/>
      <c r="I7" s="165"/>
    </row>
    <row r="8" spans="1:9" ht="51.75" thickBot="1">
      <c r="A8" s="447" t="s">
        <v>459</v>
      </c>
      <c r="B8" s="450" t="s">
        <v>632</v>
      </c>
      <c r="C8" s="450"/>
      <c r="D8" s="169" t="s">
        <v>26</v>
      </c>
      <c r="E8" s="151">
        <v>15</v>
      </c>
      <c r="F8" s="151">
        <v>0</v>
      </c>
      <c r="G8" s="151" t="s">
        <v>757</v>
      </c>
      <c r="I8" s="165"/>
    </row>
    <row r="9" spans="1:9" ht="47.25" customHeight="1">
      <c r="A9" s="448"/>
      <c r="B9" s="451"/>
      <c r="C9" s="451"/>
      <c r="D9" s="450" t="s">
        <v>27</v>
      </c>
      <c r="E9" s="414">
        <v>5</v>
      </c>
      <c r="F9" s="414">
        <v>0</v>
      </c>
      <c r="G9" s="414" t="s">
        <v>674</v>
      </c>
      <c r="I9" s="165"/>
    </row>
    <row r="10" spans="1:9" ht="18" customHeight="1" thickBot="1">
      <c r="A10" s="448"/>
      <c r="B10" s="451"/>
      <c r="C10" s="451"/>
      <c r="D10" s="452"/>
      <c r="E10" s="415"/>
      <c r="F10" s="415"/>
      <c r="G10" s="415"/>
      <c r="I10" s="165"/>
    </row>
    <row r="11" spans="1:9" ht="18.75" customHeight="1" thickBot="1">
      <c r="A11" s="448"/>
      <c r="B11" s="451"/>
      <c r="C11" s="451"/>
      <c r="D11" s="164" t="s">
        <v>28</v>
      </c>
      <c r="E11" s="152">
        <v>0</v>
      </c>
      <c r="F11" s="152">
        <v>15</v>
      </c>
      <c r="G11" s="152"/>
      <c r="I11" s="65"/>
    </row>
    <row r="12" spans="1:9" ht="43.5" customHeight="1" thickBot="1">
      <c r="A12" s="448"/>
      <c r="B12" s="451"/>
      <c r="C12" s="451"/>
      <c r="D12" s="164" t="s">
        <v>29</v>
      </c>
      <c r="E12" s="152">
        <v>10</v>
      </c>
      <c r="F12" s="152">
        <v>0</v>
      </c>
      <c r="G12" s="152" t="s">
        <v>782</v>
      </c>
    </row>
    <row r="13" spans="1:9" ht="51.75" thickBot="1">
      <c r="A13" s="448"/>
      <c r="B13" s="451"/>
      <c r="C13" s="451"/>
      <c r="D13" s="164" t="s">
        <v>30</v>
      </c>
      <c r="E13" s="152">
        <v>15</v>
      </c>
      <c r="F13" s="152">
        <v>0</v>
      </c>
      <c r="G13" s="152" t="s">
        <v>783</v>
      </c>
    </row>
    <row r="14" spans="1:9" ht="51.75" thickBot="1">
      <c r="A14" s="448"/>
      <c r="B14" s="451"/>
      <c r="C14" s="451"/>
      <c r="D14" s="164" t="s">
        <v>31</v>
      </c>
      <c r="E14" s="152">
        <v>10</v>
      </c>
      <c r="F14" s="152">
        <v>0</v>
      </c>
      <c r="G14" s="152" t="s">
        <v>784</v>
      </c>
    </row>
    <row r="15" spans="1:9" ht="39" thickBot="1">
      <c r="A15" s="448"/>
      <c r="B15" s="451"/>
      <c r="C15" s="451"/>
      <c r="D15" s="164" t="s">
        <v>32</v>
      </c>
      <c r="E15" s="152">
        <v>30</v>
      </c>
      <c r="F15" s="152">
        <v>0</v>
      </c>
      <c r="G15" s="152" t="s">
        <v>734</v>
      </c>
    </row>
    <row r="16" spans="1:9" ht="13.5" thickBot="1">
      <c r="A16" s="449"/>
      <c r="B16" s="452"/>
      <c r="C16" s="452"/>
      <c r="D16" s="222" t="s">
        <v>33</v>
      </c>
      <c r="E16" s="178">
        <v>85</v>
      </c>
      <c r="F16" s="178">
        <v>15</v>
      </c>
      <c r="G16" s="178"/>
    </row>
    <row r="17" spans="1:7">
      <c r="A17" s="220"/>
      <c r="B17" s="180"/>
      <c r="C17" s="180"/>
      <c r="D17" s="181"/>
      <c r="E17" s="220"/>
      <c r="F17" s="220"/>
      <c r="G17" s="220"/>
    </row>
    <row r="18" spans="1:7">
      <c r="A18" s="220"/>
      <c r="B18" s="180"/>
      <c r="C18" s="180"/>
      <c r="D18" s="181"/>
      <c r="E18" s="220"/>
      <c r="F18" s="220"/>
      <c r="G18" s="220"/>
    </row>
    <row r="19" spans="1:7">
      <c r="A19" s="220"/>
      <c r="B19" s="180"/>
      <c r="C19" s="180"/>
      <c r="D19" s="181"/>
      <c r="E19" s="220"/>
      <c r="F19" s="220"/>
      <c r="G19" s="220"/>
    </row>
    <row r="20" spans="1:7" ht="15.75" customHeight="1">
      <c r="A20" s="458"/>
      <c r="B20" s="458"/>
      <c r="C20" s="387" t="s">
        <v>34</v>
      </c>
      <c r="D20" s="387"/>
      <c r="E20" s="387"/>
      <c r="F20" s="427" t="s">
        <v>216</v>
      </c>
      <c r="G20" s="427"/>
    </row>
    <row r="21" spans="1:7" ht="15.75" customHeight="1">
      <c r="A21" s="458"/>
      <c r="B21" s="458"/>
      <c r="C21" s="387"/>
      <c r="D21" s="387"/>
      <c r="E21" s="387"/>
      <c r="F21" s="427" t="s">
        <v>217</v>
      </c>
      <c r="G21" s="427"/>
    </row>
    <row r="22" spans="1:7" ht="15.75" customHeight="1">
      <c r="A22" s="458"/>
      <c r="B22" s="458"/>
      <c r="C22" s="387"/>
      <c r="D22" s="387"/>
      <c r="E22" s="387"/>
      <c r="F22" s="463" t="s">
        <v>218</v>
      </c>
      <c r="G22" s="464"/>
    </row>
    <row r="23" spans="1:7" ht="13.5" thickBot="1">
      <c r="A23" s="220"/>
      <c r="B23" s="180"/>
      <c r="C23" s="180"/>
      <c r="D23" s="181"/>
      <c r="E23" s="220"/>
      <c r="F23" s="220"/>
      <c r="G23" s="220"/>
    </row>
    <row r="24" spans="1:7" ht="13.5" thickBot="1">
      <c r="A24" s="453" t="s">
        <v>15</v>
      </c>
      <c r="B24" s="456" t="s">
        <v>16</v>
      </c>
      <c r="C24" s="457"/>
      <c r="D24" s="453" t="s">
        <v>17</v>
      </c>
      <c r="E24" s="456" t="s">
        <v>662</v>
      </c>
      <c r="F24" s="457"/>
      <c r="G24" s="447" t="s">
        <v>19</v>
      </c>
    </row>
    <row r="25" spans="1:7">
      <c r="A25" s="454"/>
      <c r="B25" s="162" t="s">
        <v>20</v>
      </c>
      <c r="C25" s="162" t="s">
        <v>22</v>
      </c>
      <c r="D25" s="454"/>
      <c r="E25" s="453" t="s">
        <v>24</v>
      </c>
      <c r="F25" s="453" t="s">
        <v>25</v>
      </c>
      <c r="G25" s="448"/>
    </row>
    <row r="26" spans="1:7" ht="51.75" thickBot="1">
      <c r="A26" s="455"/>
      <c r="B26" s="164" t="s">
        <v>21</v>
      </c>
      <c r="C26" s="164" t="s">
        <v>23</v>
      </c>
      <c r="D26" s="455"/>
      <c r="E26" s="455"/>
      <c r="F26" s="455"/>
      <c r="G26" s="449"/>
    </row>
    <row r="27" spans="1:7" ht="51.75" thickBot="1">
      <c r="A27" s="447" t="s">
        <v>466</v>
      </c>
      <c r="B27" s="450" t="s">
        <v>632</v>
      </c>
      <c r="C27" s="450"/>
      <c r="D27" s="164" t="s">
        <v>26</v>
      </c>
      <c r="E27" s="152">
        <v>15</v>
      </c>
      <c r="F27" s="152">
        <v>0</v>
      </c>
      <c r="G27" s="151" t="s">
        <v>757</v>
      </c>
    </row>
    <row r="28" spans="1:7" ht="30.75" customHeight="1">
      <c r="A28" s="448"/>
      <c r="B28" s="451"/>
      <c r="C28" s="451"/>
      <c r="D28" s="450" t="s">
        <v>27</v>
      </c>
      <c r="E28" s="414">
        <v>5</v>
      </c>
      <c r="F28" s="414">
        <v>0</v>
      </c>
      <c r="G28" s="414" t="s">
        <v>674</v>
      </c>
    </row>
    <row r="29" spans="1:7" ht="36.75" customHeight="1" thickBot="1">
      <c r="A29" s="448"/>
      <c r="B29" s="451"/>
      <c r="C29" s="451"/>
      <c r="D29" s="452"/>
      <c r="E29" s="415"/>
      <c r="F29" s="415"/>
      <c r="G29" s="415"/>
    </row>
    <row r="30" spans="1:7" ht="30" customHeight="1" thickBot="1">
      <c r="A30" s="448"/>
      <c r="B30" s="451"/>
      <c r="C30" s="451"/>
      <c r="D30" s="164" t="s">
        <v>28</v>
      </c>
      <c r="E30" s="152">
        <v>0</v>
      </c>
      <c r="F30" s="152">
        <v>15</v>
      </c>
      <c r="G30" s="152"/>
    </row>
    <row r="31" spans="1:7" ht="38.25" customHeight="1" thickBot="1">
      <c r="A31" s="448"/>
      <c r="B31" s="451"/>
      <c r="C31" s="451"/>
      <c r="D31" s="164" t="s">
        <v>29</v>
      </c>
      <c r="E31" s="152">
        <v>10</v>
      </c>
      <c r="F31" s="152">
        <v>0</v>
      </c>
      <c r="G31" s="152" t="s">
        <v>782</v>
      </c>
    </row>
    <row r="32" spans="1:7" ht="51.75" thickBot="1">
      <c r="A32" s="448"/>
      <c r="B32" s="451"/>
      <c r="C32" s="451"/>
      <c r="D32" s="164" t="s">
        <v>30</v>
      </c>
      <c r="E32" s="152">
        <v>15</v>
      </c>
      <c r="F32" s="152">
        <v>0</v>
      </c>
      <c r="G32" s="152" t="s">
        <v>783</v>
      </c>
    </row>
    <row r="33" spans="1:7" ht="51.75" thickBot="1">
      <c r="A33" s="448"/>
      <c r="B33" s="451"/>
      <c r="C33" s="451"/>
      <c r="D33" s="164" t="s">
        <v>31</v>
      </c>
      <c r="E33" s="152">
        <v>10</v>
      </c>
      <c r="F33" s="152">
        <v>0</v>
      </c>
      <c r="G33" s="152" t="s">
        <v>784</v>
      </c>
    </row>
    <row r="34" spans="1:7" ht="39" thickBot="1">
      <c r="A34" s="448"/>
      <c r="B34" s="451"/>
      <c r="C34" s="451"/>
      <c r="D34" s="164" t="s">
        <v>32</v>
      </c>
      <c r="E34" s="152">
        <v>30</v>
      </c>
      <c r="F34" s="152"/>
      <c r="G34" s="152" t="s">
        <v>734</v>
      </c>
    </row>
    <row r="35" spans="1:7" ht="13.5" thickBot="1">
      <c r="A35" s="449"/>
      <c r="B35" s="452"/>
      <c r="C35" s="452"/>
      <c r="D35" s="222" t="s">
        <v>33</v>
      </c>
      <c r="E35" s="178">
        <v>85</v>
      </c>
      <c r="F35" s="178">
        <v>15</v>
      </c>
      <c r="G35" s="178"/>
    </row>
    <row r="36" spans="1:7">
      <c r="A36" s="220"/>
      <c r="B36" s="180"/>
      <c r="C36" s="180"/>
      <c r="D36" s="181"/>
      <c r="E36" s="220"/>
      <c r="F36" s="220"/>
      <c r="G36" s="220"/>
    </row>
    <row r="37" spans="1:7">
      <c r="A37" s="220"/>
      <c r="B37" s="180"/>
      <c r="C37" s="180"/>
      <c r="D37" s="181"/>
      <c r="E37" s="220"/>
      <c r="F37" s="220"/>
      <c r="G37" s="220"/>
    </row>
    <row r="38" spans="1:7">
      <c r="A38" s="160"/>
      <c r="B38" s="160"/>
      <c r="C38" s="160"/>
      <c r="D38" s="160"/>
      <c r="E38" s="160"/>
      <c r="F38" s="160"/>
      <c r="G38" s="160"/>
    </row>
    <row r="39" spans="1:7" ht="15.75" customHeight="1">
      <c r="A39" s="458"/>
      <c r="B39" s="458"/>
      <c r="C39" s="387" t="s">
        <v>34</v>
      </c>
      <c r="D39" s="387"/>
      <c r="E39" s="387"/>
      <c r="F39" s="427" t="s">
        <v>216</v>
      </c>
      <c r="G39" s="427"/>
    </row>
    <row r="40" spans="1:7" ht="15.75" customHeight="1">
      <c r="A40" s="458"/>
      <c r="B40" s="458"/>
      <c r="C40" s="387"/>
      <c r="D40" s="387"/>
      <c r="E40" s="387"/>
      <c r="F40" s="427" t="s">
        <v>217</v>
      </c>
      <c r="G40" s="427"/>
    </row>
    <row r="41" spans="1:7" ht="15.75" customHeight="1">
      <c r="A41" s="458"/>
      <c r="B41" s="458"/>
      <c r="C41" s="387"/>
      <c r="D41" s="387"/>
      <c r="E41" s="387"/>
      <c r="F41" s="463" t="s">
        <v>218</v>
      </c>
      <c r="G41" s="464"/>
    </row>
    <row r="42" spans="1:7" ht="13.5" thickBot="1">
      <c r="A42" s="220"/>
      <c r="B42" s="180"/>
      <c r="C42" s="180"/>
      <c r="D42" s="181"/>
      <c r="E42" s="220"/>
      <c r="F42" s="220"/>
      <c r="G42" s="220"/>
    </row>
    <row r="43" spans="1:7" ht="13.5" thickBot="1">
      <c r="A43" s="453" t="s">
        <v>15</v>
      </c>
      <c r="B43" s="456" t="s">
        <v>16</v>
      </c>
      <c r="C43" s="457"/>
      <c r="D43" s="453" t="s">
        <v>17</v>
      </c>
      <c r="E43" s="456" t="s">
        <v>662</v>
      </c>
      <c r="F43" s="457"/>
      <c r="G43" s="447" t="s">
        <v>19</v>
      </c>
    </row>
    <row r="44" spans="1:7">
      <c r="A44" s="454"/>
      <c r="B44" s="162" t="s">
        <v>20</v>
      </c>
      <c r="C44" s="162" t="s">
        <v>22</v>
      </c>
      <c r="D44" s="454"/>
      <c r="E44" s="453" t="s">
        <v>24</v>
      </c>
      <c r="F44" s="453" t="s">
        <v>25</v>
      </c>
      <c r="G44" s="448"/>
    </row>
    <row r="45" spans="1:7" ht="51.75" thickBot="1">
      <c r="A45" s="455"/>
      <c r="B45" s="164" t="s">
        <v>21</v>
      </c>
      <c r="C45" s="164" t="s">
        <v>23</v>
      </c>
      <c r="D45" s="455"/>
      <c r="E45" s="455"/>
      <c r="F45" s="455"/>
      <c r="G45" s="449"/>
    </row>
    <row r="46" spans="1:7" ht="80.25" customHeight="1" thickBot="1">
      <c r="A46" s="447" t="s">
        <v>473</v>
      </c>
      <c r="B46" s="450" t="s">
        <v>632</v>
      </c>
      <c r="C46" s="450"/>
      <c r="D46" s="164" t="s">
        <v>26</v>
      </c>
      <c r="E46" s="152">
        <v>15</v>
      </c>
      <c r="F46" s="152">
        <v>0</v>
      </c>
      <c r="G46" s="152" t="s">
        <v>785</v>
      </c>
    </row>
    <row r="47" spans="1:7" ht="45" customHeight="1">
      <c r="A47" s="448"/>
      <c r="B47" s="451"/>
      <c r="C47" s="451"/>
      <c r="D47" s="450" t="s">
        <v>27</v>
      </c>
      <c r="E47" s="414">
        <v>5</v>
      </c>
      <c r="F47" s="414">
        <v>0</v>
      </c>
      <c r="G47" s="414" t="s">
        <v>674</v>
      </c>
    </row>
    <row r="48" spans="1:7" ht="23.25" customHeight="1" thickBot="1">
      <c r="A48" s="448"/>
      <c r="B48" s="451"/>
      <c r="C48" s="451"/>
      <c r="D48" s="452"/>
      <c r="E48" s="415"/>
      <c r="F48" s="415"/>
      <c r="G48" s="415"/>
    </row>
    <row r="49" spans="1:7" ht="24" customHeight="1" thickBot="1">
      <c r="A49" s="448"/>
      <c r="B49" s="451"/>
      <c r="C49" s="451"/>
      <c r="D49" s="164" t="s">
        <v>28</v>
      </c>
      <c r="E49" s="152">
        <v>0</v>
      </c>
      <c r="F49" s="152">
        <v>15</v>
      </c>
      <c r="G49" s="152"/>
    </row>
    <row r="50" spans="1:7" ht="24" customHeight="1" thickBot="1">
      <c r="A50" s="448"/>
      <c r="B50" s="451"/>
      <c r="C50" s="451"/>
      <c r="D50" s="164" t="s">
        <v>29</v>
      </c>
      <c r="E50" s="152">
        <v>10</v>
      </c>
      <c r="F50" s="152">
        <v>0</v>
      </c>
      <c r="G50" s="152" t="s">
        <v>786</v>
      </c>
    </row>
    <row r="51" spans="1:7" ht="51.75" thickBot="1">
      <c r="A51" s="448"/>
      <c r="B51" s="451"/>
      <c r="C51" s="451"/>
      <c r="D51" s="164" t="s">
        <v>30</v>
      </c>
      <c r="E51" s="152">
        <v>15</v>
      </c>
      <c r="F51" s="152">
        <v>0</v>
      </c>
      <c r="G51" s="152" t="s">
        <v>302</v>
      </c>
    </row>
    <row r="52" spans="1:7" ht="60.75" customHeight="1" thickBot="1">
      <c r="A52" s="448"/>
      <c r="B52" s="451"/>
      <c r="C52" s="451"/>
      <c r="D52" s="164" t="s">
        <v>31</v>
      </c>
      <c r="E52" s="152">
        <v>10</v>
      </c>
      <c r="F52" s="152">
        <v>0</v>
      </c>
      <c r="G52" s="152" t="s">
        <v>787</v>
      </c>
    </row>
    <row r="53" spans="1:7" ht="60" customHeight="1" thickBot="1">
      <c r="A53" s="448"/>
      <c r="B53" s="451"/>
      <c r="C53" s="451"/>
      <c r="D53" s="164" t="s">
        <v>32</v>
      </c>
      <c r="E53" s="152">
        <v>0</v>
      </c>
      <c r="F53" s="152">
        <v>30</v>
      </c>
      <c r="G53" s="213" t="s">
        <v>788</v>
      </c>
    </row>
    <row r="54" spans="1:7" ht="13.5" thickBot="1">
      <c r="A54" s="449"/>
      <c r="B54" s="452"/>
      <c r="C54" s="452"/>
      <c r="D54" s="222" t="s">
        <v>33</v>
      </c>
      <c r="E54" s="178">
        <v>55</v>
      </c>
      <c r="F54" s="178">
        <v>45</v>
      </c>
      <c r="G54" s="178"/>
    </row>
    <row r="55" spans="1:7">
      <c r="A55" s="220"/>
      <c r="B55" s="180"/>
      <c r="C55" s="180"/>
      <c r="D55" s="181"/>
      <c r="E55" s="220"/>
      <c r="F55" s="220"/>
      <c r="G55" s="220"/>
    </row>
    <row r="56" spans="1:7">
      <c r="A56" s="220"/>
      <c r="B56" s="180"/>
      <c r="C56" s="180"/>
      <c r="D56" s="181"/>
      <c r="E56" s="220"/>
      <c r="F56" s="220"/>
      <c r="G56" s="220"/>
    </row>
    <row r="57" spans="1:7">
      <c r="A57" s="160"/>
      <c r="B57" s="160"/>
      <c r="C57" s="160"/>
      <c r="D57" s="160"/>
      <c r="E57" s="160"/>
      <c r="F57" s="160"/>
      <c r="G57" s="160"/>
    </row>
    <row r="58" spans="1:7">
      <c r="A58" s="458"/>
      <c r="B58" s="458"/>
      <c r="C58" s="387" t="s">
        <v>34</v>
      </c>
      <c r="D58" s="387"/>
      <c r="E58" s="387"/>
      <c r="F58" s="427" t="s">
        <v>216</v>
      </c>
      <c r="G58" s="427"/>
    </row>
    <row r="59" spans="1:7">
      <c r="A59" s="458"/>
      <c r="B59" s="458"/>
      <c r="C59" s="387"/>
      <c r="D59" s="387"/>
      <c r="E59" s="387"/>
      <c r="F59" s="427" t="s">
        <v>217</v>
      </c>
      <c r="G59" s="427"/>
    </row>
    <row r="60" spans="1:7">
      <c r="A60" s="458"/>
      <c r="B60" s="458"/>
      <c r="C60" s="387"/>
      <c r="D60" s="387"/>
      <c r="E60" s="387"/>
      <c r="F60" s="463" t="s">
        <v>218</v>
      </c>
      <c r="G60" s="464"/>
    </row>
    <row r="61" spans="1:7" ht="13.5" thickBot="1">
      <c r="A61" s="220"/>
      <c r="B61" s="180"/>
      <c r="C61" s="180"/>
      <c r="D61" s="181"/>
      <c r="E61" s="220"/>
      <c r="F61" s="220"/>
      <c r="G61" s="220"/>
    </row>
    <row r="62" spans="1:7" ht="13.5" thickBot="1">
      <c r="A62" s="453" t="s">
        <v>15</v>
      </c>
      <c r="B62" s="456" t="s">
        <v>16</v>
      </c>
      <c r="C62" s="457"/>
      <c r="D62" s="453" t="s">
        <v>17</v>
      </c>
      <c r="E62" s="456" t="s">
        <v>662</v>
      </c>
      <c r="F62" s="457"/>
      <c r="G62" s="447" t="s">
        <v>19</v>
      </c>
    </row>
    <row r="63" spans="1:7">
      <c r="A63" s="454"/>
      <c r="B63" s="162" t="s">
        <v>20</v>
      </c>
      <c r="C63" s="162" t="s">
        <v>22</v>
      </c>
      <c r="D63" s="454"/>
      <c r="E63" s="453" t="s">
        <v>24</v>
      </c>
      <c r="F63" s="453" t="s">
        <v>25</v>
      </c>
      <c r="G63" s="448"/>
    </row>
    <row r="64" spans="1:7" ht="51.75" thickBot="1">
      <c r="A64" s="455"/>
      <c r="B64" s="164" t="s">
        <v>21</v>
      </c>
      <c r="C64" s="164" t="s">
        <v>23</v>
      </c>
      <c r="D64" s="455"/>
      <c r="E64" s="455"/>
      <c r="F64" s="455"/>
      <c r="G64" s="449"/>
    </row>
    <row r="65" spans="1:7" ht="51.75" thickBot="1">
      <c r="A65" s="447" t="s">
        <v>789</v>
      </c>
      <c r="B65" s="450" t="s">
        <v>632</v>
      </c>
      <c r="C65" s="450"/>
      <c r="D65" s="164" t="s">
        <v>26</v>
      </c>
      <c r="E65" s="152">
        <v>15</v>
      </c>
      <c r="F65" s="152">
        <v>0</v>
      </c>
      <c r="G65" s="152" t="s">
        <v>725</v>
      </c>
    </row>
    <row r="66" spans="1:7" ht="22.5" customHeight="1">
      <c r="A66" s="448"/>
      <c r="B66" s="451"/>
      <c r="C66" s="451"/>
      <c r="D66" s="450" t="s">
        <v>27</v>
      </c>
      <c r="E66" s="414">
        <v>5</v>
      </c>
      <c r="F66" s="414">
        <v>0</v>
      </c>
      <c r="G66" s="414" t="s">
        <v>674</v>
      </c>
    </row>
    <row r="67" spans="1:7" ht="30" customHeight="1" thickBot="1">
      <c r="A67" s="448"/>
      <c r="B67" s="451"/>
      <c r="C67" s="451"/>
      <c r="D67" s="452"/>
      <c r="E67" s="415"/>
      <c r="F67" s="415"/>
      <c r="G67" s="415"/>
    </row>
    <row r="68" spans="1:7" ht="29.25" customHeight="1" thickBot="1">
      <c r="A68" s="448"/>
      <c r="B68" s="451"/>
      <c r="C68" s="451"/>
      <c r="D68" s="164" t="s">
        <v>28</v>
      </c>
      <c r="E68" s="152">
        <v>0</v>
      </c>
      <c r="F68" s="152">
        <v>15</v>
      </c>
      <c r="G68" s="152"/>
    </row>
    <row r="69" spans="1:7" ht="28.5" customHeight="1" thickBot="1">
      <c r="A69" s="448"/>
      <c r="B69" s="451"/>
      <c r="C69" s="451"/>
      <c r="D69" s="164" t="s">
        <v>29</v>
      </c>
      <c r="E69" s="152">
        <v>10</v>
      </c>
      <c r="F69" s="152">
        <v>0</v>
      </c>
      <c r="G69" s="152" t="s">
        <v>790</v>
      </c>
    </row>
    <row r="70" spans="1:7" ht="51.75" thickBot="1">
      <c r="A70" s="448"/>
      <c r="B70" s="451"/>
      <c r="C70" s="451"/>
      <c r="D70" s="164" t="s">
        <v>30</v>
      </c>
      <c r="E70" s="152">
        <v>15</v>
      </c>
      <c r="F70" s="152">
        <v>0</v>
      </c>
      <c r="G70" s="152" t="s">
        <v>311</v>
      </c>
    </row>
    <row r="71" spans="1:7" ht="51.75" thickBot="1">
      <c r="A71" s="448"/>
      <c r="B71" s="451"/>
      <c r="C71" s="451"/>
      <c r="D71" s="164" t="s">
        <v>31</v>
      </c>
      <c r="E71" s="152">
        <v>10</v>
      </c>
      <c r="F71" s="152">
        <v>0</v>
      </c>
      <c r="G71" s="152" t="s">
        <v>791</v>
      </c>
    </row>
    <row r="72" spans="1:7" ht="39" thickBot="1">
      <c r="A72" s="448"/>
      <c r="B72" s="451"/>
      <c r="C72" s="451"/>
      <c r="D72" s="164" t="s">
        <v>32</v>
      </c>
      <c r="E72" s="152">
        <v>30</v>
      </c>
      <c r="F72" s="152"/>
      <c r="G72" s="152" t="s">
        <v>792</v>
      </c>
    </row>
    <row r="73" spans="1:7" ht="13.5" thickBot="1">
      <c r="A73" s="449"/>
      <c r="B73" s="452"/>
      <c r="C73" s="452"/>
      <c r="D73" s="222" t="s">
        <v>33</v>
      </c>
      <c r="E73" s="178">
        <v>100</v>
      </c>
      <c r="F73" s="178">
        <v>0</v>
      </c>
      <c r="G73" s="178"/>
    </row>
    <row r="74" spans="1:7">
      <c r="A74" s="220"/>
      <c r="B74" s="180"/>
      <c r="C74" s="180"/>
      <c r="D74" s="181"/>
      <c r="E74" s="220"/>
      <c r="F74" s="220"/>
      <c r="G74" s="220"/>
    </row>
    <row r="75" spans="1:7" ht="13.5" thickBot="1">
      <c r="A75" s="160"/>
      <c r="B75" s="160"/>
      <c r="C75" s="160"/>
      <c r="D75" s="160"/>
      <c r="E75" s="160"/>
      <c r="F75" s="160"/>
      <c r="G75" s="160"/>
    </row>
    <row r="76" spans="1:7">
      <c r="A76" s="435" t="s">
        <v>182</v>
      </c>
      <c r="B76" s="436"/>
      <c r="C76" s="437"/>
      <c r="D76" s="441" t="s">
        <v>183</v>
      </c>
      <c r="E76" s="442"/>
      <c r="F76" s="442"/>
      <c r="G76" s="443"/>
    </row>
    <row r="77" spans="1:7">
      <c r="A77" s="438"/>
      <c r="B77" s="439"/>
      <c r="C77" s="440"/>
      <c r="D77" s="444" t="s">
        <v>184</v>
      </c>
      <c r="E77" s="445"/>
      <c r="F77" s="445"/>
      <c r="G77" s="446"/>
    </row>
    <row r="78" spans="1:7">
      <c r="A78" s="438"/>
      <c r="B78" s="439"/>
      <c r="C78" s="440"/>
      <c r="D78" s="444" t="s">
        <v>185</v>
      </c>
      <c r="E78" s="445"/>
      <c r="F78" s="445"/>
      <c r="G78" s="446"/>
    </row>
    <row r="79" spans="1:7">
      <c r="A79" s="475" t="s">
        <v>186</v>
      </c>
      <c r="B79" s="476"/>
      <c r="C79" s="477"/>
      <c r="D79" s="428">
        <v>0</v>
      </c>
      <c r="E79" s="429"/>
      <c r="F79" s="429"/>
      <c r="G79" s="430"/>
    </row>
    <row r="80" spans="1:7">
      <c r="A80" s="475" t="s">
        <v>187</v>
      </c>
      <c r="B80" s="476"/>
      <c r="C80" s="477"/>
      <c r="D80" s="428">
        <v>1</v>
      </c>
      <c r="E80" s="429"/>
      <c r="F80" s="429"/>
      <c r="G80" s="430"/>
    </row>
    <row r="81" spans="1:7" ht="13.5" thickBot="1">
      <c r="A81" s="478" t="s">
        <v>188</v>
      </c>
      <c r="B81" s="479"/>
      <c r="C81" s="480"/>
      <c r="D81" s="431">
        <v>2</v>
      </c>
      <c r="E81" s="432"/>
      <c r="F81" s="432"/>
      <c r="G81" s="433"/>
    </row>
    <row r="82" spans="1:7">
      <c r="A82" s="160"/>
      <c r="B82" s="160"/>
      <c r="C82" s="160"/>
      <c r="D82" s="160"/>
      <c r="E82" s="160"/>
      <c r="F82" s="160"/>
      <c r="G82" s="160"/>
    </row>
    <row r="83" spans="1:7">
      <c r="A83" s="434" t="s">
        <v>711</v>
      </c>
      <c r="B83" s="434"/>
      <c r="C83" s="434"/>
      <c r="D83" s="434"/>
      <c r="E83" s="434"/>
      <c r="F83" s="434"/>
      <c r="G83" s="434"/>
    </row>
  </sheetData>
  <mergeCells count="87">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G47:G48"/>
    <mergeCell ref="A58:B60"/>
    <mergeCell ref="C58:E60"/>
    <mergeCell ref="F58:G58"/>
    <mergeCell ref="F59:G59"/>
    <mergeCell ref="F60:G60"/>
    <mergeCell ref="A46:A54"/>
    <mergeCell ref="B46:B54"/>
    <mergeCell ref="C46:C54"/>
    <mergeCell ref="D47:D48"/>
    <mergeCell ref="E47:E48"/>
    <mergeCell ref="F47:F48"/>
    <mergeCell ref="A62:A64"/>
    <mergeCell ref="B62:C62"/>
    <mergeCell ref="D62:D64"/>
    <mergeCell ref="E62:F62"/>
    <mergeCell ref="G62:G64"/>
    <mergeCell ref="E63:E64"/>
    <mergeCell ref="F63:F64"/>
    <mergeCell ref="A79:C79"/>
    <mergeCell ref="D79:G79"/>
    <mergeCell ref="A65:A73"/>
    <mergeCell ref="B65:B73"/>
    <mergeCell ref="C65:C73"/>
    <mergeCell ref="D66:D67"/>
    <mergeCell ref="E66:E67"/>
    <mergeCell ref="F66:F67"/>
    <mergeCell ref="G66:G67"/>
    <mergeCell ref="A76:C78"/>
    <mergeCell ref="D76:G76"/>
    <mergeCell ref="D77:G77"/>
    <mergeCell ref="D78:G78"/>
    <mergeCell ref="A80:C80"/>
    <mergeCell ref="D80:G80"/>
    <mergeCell ref="A81:C81"/>
    <mergeCell ref="D81:G81"/>
    <mergeCell ref="A83:G83"/>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I83"/>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458"/>
      <c r="B1" s="458"/>
      <c r="C1" s="387" t="s">
        <v>34</v>
      </c>
      <c r="D1" s="387"/>
      <c r="E1" s="387"/>
      <c r="F1" s="427" t="s">
        <v>216</v>
      </c>
      <c r="G1" s="427"/>
    </row>
    <row r="2" spans="1:9" ht="15.75" customHeight="1">
      <c r="A2" s="458"/>
      <c r="B2" s="458"/>
      <c r="C2" s="387"/>
      <c r="D2" s="387"/>
      <c r="E2" s="387"/>
      <c r="F2" s="427" t="s">
        <v>49</v>
      </c>
      <c r="G2" s="427"/>
    </row>
    <row r="3" spans="1:9" ht="15.75" customHeight="1">
      <c r="A3" s="458"/>
      <c r="B3" s="458"/>
      <c r="C3" s="387"/>
      <c r="D3" s="387"/>
      <c r="E3" s="387"/>
      <c r="F3" s="463" t="s">
        <v>223</v>
      </c>
      <c r="G3" s="464"/>
    </row>
    <row r="4" spans="1:9" ht="13.5" thickBot="1">
      <c r="A4" s="160"/>
      <c r="B4" s="160"/>
      <c r="C4" s="160"/>
      <c r="D4" s="160"/>
      <c r="E4" s="160"/>
      <c r="F4" s="160"/>
      <c r="G4" s="160"/>
    </row>
    <row r="5" spans="1:9" ht="13.5" thickBot="1">
      <c r="A5" s="453" t="s">
        <v>15</v>
      </c>
      <c r="B5" s="456" t="s">
        <v>16</v>
      </c>
      <c r="C5" s="457"/>
      <c r="D5" s="453" t="s">
        <v>17</v>
      </c>
      <c r="E5" s="456" t="s">
        <v>662</v>
      </c>
      <c r="F5" s="457"/>
      <c r="G5" s="447" t="s">
        <v>19</v>
      </c>
    </row>
    <row r="6" spans="1:9">
      <c r="A6" s="454"/>
      <c r="B6" s="162" t="s">
        <v>20</v>
      </c>
      <c r="C6" s="162" t="s">
        <v>22</v>
      </c>
      <c r="D6" s="454"/>
      <c r="E6" s="453" t="s">
        <v>24</v>
      </c>
      <c r="F6" s="453" t="s">
        <v>25</v>
      </c>
      <c r="G6" s="448"/>
      <c r="I6" s="65"/>
    </row>
    <row r="7" spans="1:9" ht="51.75" thickBot="1">
      <c r="A7" s="455"/>
      <c r="B7" s="164" t="s">
        <v>21</v>
      </c>
      <c r="C7" s="164" t="s">
        <v>23</v>
      </c>
      <c r="D7" s="455"/>
      <c r="E7" s="455"/>
      <c r="F7" s="455"/>
      <c r="G7" s="449"/>
      <c r="I7" s="165"/>
    </row>
    <row r="8" spans="1:9" ht="51.75" thickBot="1">
      <c r="A8" s="447" t="s">
        <v>492</v>
      </c>
      <c r="B8" s="450" t="s">
        <v>632</v>
      </c>
      <c r="C8" s="450"/>
      <c r="D8" s="169" t="s">
        <v>26</v>
      </c>
      <c r="E8" s="151">
        <v>15</v>
      </c>
      <c r="F8" s="151">
        <v>0</v>
      </c>
      <c r="G8" s="151" t="s">
        <v>793</v>
      </c>
      <c r="I8" s="165"/>
    </row>
    <row r="9" spans="1:9" ht="44.25" customHeight="1">
      <c r="A9" s="448"/>
      <c r="B9" s="451"/>
      <c r="C9" s="451"/>
      <c r="D9" s="450" t="s">
        <v>27</v>
      </c>
      <c r="E9" s="414">
        <v>5</v>
      </c>
      <c r="F9" s="414">
        <v>0</v>
      </c>
      <c r="G9" s="414" t="s">
        <v>794</v>
      </c>
      <c r="I9" s="165"/>
    </row>
    <row r="10" spans="1:9" ht="13.5" thickBot="1">
      <c r="A10" s="448"/>
      <c r="B10" s="451"/>
      <c r="C10" s="451"/>
      <c r="D10" s="452"/>
      <c r="E10" s="415"/>
      <c r="F10" s="415"/>
      <c r="G10" s="415"/>
      <c r="I10" s="165"/>
    </row>
    <row r="11" spans="1:9" ht="18.75" customHeight="1" thickBot="1">
      <c r="A11" s="448"/>
      <c r="B11" s="451"/>
      <c r="C11" s="451"/>
      <c r="D11" s="164" t="s">
        <v>28</v>
      </c>
      <c r="E11" s="152">
        <v>0</v>
      </c>
      <c r="F11" s="152">
        <v>15</v>
      </c>
      <c r="G11" s="152"/>
    </row>
    <row r="12" spans="1:9" ht="21" customHeight="1" thickBot="1">
      <c r="A12" s="448"/>
      <c r="B12" s="451"/>
      <c r="C12" s="451"/>
      <c r="D12" s="164" t="s">
        <v>29</v>
      </c>
      <c r="E12" s="152">
        <v>10</v>
      </c>
      <c r="F12" s="152">
        <v>0</v>
      </c>
      <c r="G12" s="152" t="s">
        <v>681</v>
      </c>
    </row>
    <row r="13" spans="1:9" ht="51.75" thickBot="1">
      <c r="A13" s="448"/>
      <c r="B13" s="451"/>
      <c r="C13" s="451"/>
      <c r="D13" s="164" t="s">
        <v>30</v>
      </c>
      <c r="E13" s="152">
        <v>15</v>
      </c>
      <c r="F13" s="152">
        <v>0</v>
      </c>
      <c r="G13" s="152" t="s">
        <v>302</v>
      </c>
    </row>
    <row r="14" spans="1:9" ht="51.75" thickBot="1">
      <c r="A14" s="448"/>
      <c r="B14" s="451"/>
      <c r="C14" s="451"/>
      <c r="D14" s="164" t="s">
        <v>31</v>
      </c>
      <c r="E14" s="152">
        <v>10</v>
      </c>
      <c r="F14" s="152">
        <v>0</v>
      </c>
      <c r="G14" s="152" t="s">
        <v>681</v>
      </c>
    </row>
    <row r="15" spans="1:9" ht="39" thickBot="1">
      <c r="A15" s="448"/>
      <c r="B15" s="451"/>
      <c r="C15" s="451"/>
      <c r="D15" s="164" t="s">
        <v>32</v>
      </c>
      <c r="E15" s="152">
        <v>30</v>
      </c>
      <c r="F15" s="152">
        <v>0</v>
      </c>
      <c r="G15" s="152" t="s">
        <v>795</v>
      </c>
    </row>
    <row r="16" spans="1:9" ht="13.5" thickBot="1">
      <c r="A16" s="449"/>
      <c r="B16" s="452"/>
      <c r="C16" s="452"/>
      <c r="D16" s="222" t="s">
        <v>33</v>
      </c>
      <c r="E16" s="178">
        <v>85</v>
      </c>
      <c r="F16" s="178">
        <v>15</v>
      </c>
      <c r="G16" s="178"/>
    </row>
    <row r="17" spans="1:7">
      <c r="A17" s="220"/>
      <c r="B17" s="180"/>
      <c r="C17" s="180"/>
      <c r="D17" s="181"/>
      <c r="E17" s="220"/>
      <c r="F17" s="220"/>
      <c r="G17" s="220"/>
    </row>
    <row r="18" spans="1:7">
      <c r="A18" s="220"/>
      <c r="B18" s="180"/>
      <c r="C18" s="180"/>
      <c r="D18" s="181"/>
      <c r="E18" s="220"/>
      <c r="F18" s="220"/>
      <c r="G18" s="220"/>
    </row>
    <row r="19" spans="1:7">
      <c r="A19" s="220"/>
      <c r="B19" s="180"/>
      <c r="C19" s="180"/>
      <c r="D19" s="181"/>
      <c r="E19" s="220"/>
      <c r="F19" s="220"/>
      <c r="G19" s="220"/>
    </row>
    <row r="20" spans="1:7" ht="15.75" customHeight="1">
      <c r="A20" s="458"/>
      <c r="B20" s="458"/>
      <c r="C20" s="387" t="s">
        <v>34</v>
      </c>
      <c r="D20" s="387"/>
      <c r="E20" s="387"/>
      <c r="F20" s="427" t="s">
        <v>216</v>
      </c>
      <c r="G20" s="427"/>
    </row>
    <row r="21" spans="1:7" ht="15.75" customHeight="1">
      <c r="A21" s="458"/>
      <c r="B21" s="458"/>
      <c r="C21" s="387"/>
      <c r="D21" s="387"/>
      <c r="E21" s="387"/>
      <c r="F21" s="427" t="s">
        <v>217</v>
      </c>
      <c r="G21" s="427"/>
    </row>
    <row r="22" spans="1:7" ht="17.25" customHeight="1">
      <c r="A22" s="458"/>
      <c r="B22" s="458"/>
      <c r="C22" s="387"/>
      <c r="D22" s="387"/>
      <c r="E22" s="387"/>
      <c r="F22" s="463" t="s">
        <v>218</v>
      </c>
      <c r="G22" s="464"/>
    </row>
    <row r="23" spans="1:7" ht="13.5" thickBot="1">
      <c r="A23" s="220"/>
      <c r="B23" s="180"/>
      <c r="C23" s="180"/>
      <c r="D23" s="181"/>
      <c r="E23" s="220"/>
      <c r="F23" s="220"/>
      <c r="G23" s="220"/>
    </row>
    <row r="24" spans="1:7" ht="13.5" thickBot="1">
      <c r="A24" s="453" t="s">
        <v>15</v>
      </c>
      <c r="B24" s="456" t="s">
        <v>16</v>
      </c>
      <c r="C24" s="457"/>
      <c r="D24" s="453" t="s">
        <v>17</v>
      </c>
      <c r="E24" s="456" t="s">
        <v>662</v>
      </c>
      <c r="F24" s="457"/>
      <c r="G24" s="447" t="s">
        <v>19</v>
      </c>
    </row>
    <row r="25" spans="1:7">
      <c r="A25" s="454"/>
      <c r="B25" s="162" t="s">
        <v>20</v>
      </c>
      <c r="C25" s="162" t="s">
        <v>22</v>
      </c>
      <c r="D25" s="454"/>
      <c r="E25" s="453" t="s">
        <v>24</v>
      </c>
      <c r="F25" s="453" t="s">
        <v>25</v>
      </c>
      <c r="G25" s="448"/>
    </row>
    <row r="26" spans="1:7" ht="51.75" thickBot="1">
      <c r="A26" s="455"/>
      <c r="B26" s="164" t="s">
        <v>21</v>
      </c>
      <c r="C26" s="164" t="s">
        <v>23</v>
      </c>
      <c r="D26" s="455"/>
      <c r="E26" s="455"/>
      <c r="F26" s="455"/>
      <c r="G26" s="449"/>
    </row>
    <row r="27" spans="1:7" ht="51.75" thickBot="1">
      <c r="A27" s="447" t="s">
        <v>498</v>
      </c>
      <c r="B27" s="450" t="s">
        <v>632</v>
      </c>
      <c r="C27" s="450"/>
      <c r="D27" s="164" t="s">
        <v>26</v>
      </c>
      <c r="E27" s="152">
        <v>15</v>
      </c>
      <c r="F27" s="152">
        <v>0</v>
      </c>
      <c r="G27" s="151" t="s">
        <v>793</v>
      </c>
    </row>
    <row r="28" spans="1:7">
      <c r="A28" s="448"/>
      <c r="B28" s="451"/>
      <c r="C28" s="451"/>
      <c r="D28" s="450" t="s">
        <v>27</v>
      </c>
      <c r="E28" s="414">
        <v>5</v>
      </c>
      <c r="F28" s="414">
        <v>0</v>
      </c>
      <c r="G28" s="414" t="s">
        <v>794</v>
      </c>
    </row>
    <row r="29" spans="1:7" ht="13.5" thickBot="1">
      <c r="A29" s="448"/>
      <c r="B29" s="451"/>
      <c r="C29" s="451"/>
      <c r="D29" s="452"/>
      <c r="E29" s="415"/>
      <c r="F29" s="415"/>
      <c r="G29" s="415"/>
    </row>
    <row r="30" spans="1:7" ht="13.5" thickBot="1">
      <c r="A30" s="448"/>
      <c r="B30" s="451"/>
      <c r="C30" s="451"/>
      <c r="D30" s="164" t="s">
        <v>28</v>
      </c>
      <c r="E30" s="152">
        <v>15</v>
      </c>
      <c r="F30" s="152">
        <v>0</v>
      </c>
      <c r="G30" s="152"/>
    </row>
    <row r="31" spans="1:7" ht="13.5" thickBot="1">
      <c r="A31" s="448"/>
      <c r="B31" s="451"/>
      <c r="C31" s="451"/>
      <c r="D31" s="164" t="s">
        <v>29</v>
      </c>
      <c r="E31" s="152">
        <v>10</v>
      </c>
      <c r="F31" s="152">
        <v>0</v>
      </c>
      <c r="G31" s="152" t="s">
        <v>681</v>
      </c>
    </row>
    <row r="32" spans="1:7" ht="51.75" thickBot="1">
      <c r="A32" s="448"/>
      <c r="B32" s="451"/>
      <c r="C32" s="451"/>
      <c r="D32" s="164" t="s">
        <v>30</v>
      </c>
      <c r="E32" s="152">
        <v>15</v>
      </c>
      <c r="F32" s="152">
        <v>0</v>
      </c>
      <c r="G32" s="152" t="s">
        <v>302</v>
      </c>
    </row>
    <row r="33" spans="1:7" ht="51.75" thickBot="1">
      <c r="A33" s="448"/>
      <c r="B33" s="451"/>
      <c r="C33" s="451"/>
      <c r="D33" s="164" t="s">
        <v>31</v>
      </c>
      <c r="E33" s="152">
        <v>10</v>
      </c>
      <c r="F33" s="152">
        <v>0</v>
      </c>
      <c r="G33" s="152" t="s">
        <v>681</v>
      </c>
    </row>
    <row r="34" spans="1:7" ht="39" thickBot="1">
      <c r="A34" s="448"/>
      <c r="B34" s="451"/>
      <c r="C34" s="451"/>
      <c r="D34" s="164" t="s">
        <v>32</v>
      </c>
      <c r="E34" s="152">
        <v>30</v>
      </c>
      <c r="F34" s="152"/>
      <c r="G34" s="152" t="s">
        <v>795</v>
      </c>
    </row>
    <row r="35" spans="1:7" ht="13.5" thickBot="1">
      <c r="A35" s="449"/>
      <c r="B35" s="452"/>
      <c r="C35" s="452"/>
      <c r="D35" s="222" t="s">
        <v>33</v>
      </c>
      <c r="E35" s="178">
        <v>100</v>
      </c>
      <c r="F35" s="178">
        <v>0</v>
      </c>
      <c r="G35" s="178"/>
    </row>
    <row r="36" spans="1:7">
      <c r="A36" s="220"/>
      <c r="B36" s="180"/>
      <c r="C36" s="180"/>
      <c r="D36" s="181"/>
      <c r="E36" s="220"/>
      <c r="F36" s="220"/>
      <c r="G36" s="220"/>
    </row>
    <row r="37" spans="1:7">
      <c r="A37" s="220"/>
      <c r="B37" s="180"/>
      <c r="C37" s="180"/>
      <c r="D37" s="181"/>
      <c r="E37" s="220"/>
      <c r="F37" s="220"/>
      <c r="G37" s="220"/>
    </row>
    <row r="38" spans="1:7">
      <c r="A38" s="160"/>
      <c r="B38" s="160"/>
      <c r="C38" s="160"/>
      <c r="D38" s="160"/>
      <c r="E38" s="160"/>
      <c r="F38" s="160"/>
      <c r="G38" s="160"/>
    </row>
    <row r="39" spans="1:7" ht="15.75" customHeight="1">
      <c r="A39" s="458"/>
      <c r="B39" s="458"/>
      <c r="C39" s="387" t="s">
        <v>34</v>
      </c>
      <c r="D39" s="387"/>
      <c r="E39" s="387"/>
      <c r="F39" s="427" t="s">
        <v>216</v>
      </c>
      <c r="G39" s="427"/>
    </row>
    <row r="40" spans="1:7" ht="15.75" customHeight="1">
      <c r="A40" s="458"/>
      <c r="B40" s="458"/>
      <c r="C40" s="387"/>
      <c r="D40" s="387"/>
      <c r="E40" s="387"/>
      <c r="F40" s="427" t="s">
        <v>217</v>
      </c>
      <c r="G40" s="427"/>
    </row>
    <row r="41" spans="1:7" ht="15.75" customHeight="1">
      <c r="A41" s="458"/>
      <c r="B41" s="458"/>
      <c r="C41" s="387"/>
      <c r="D41" s="387"/>
      <c r="E41" s="387"/>
      <c r="F41" s="463" t="s">
        <v>218</v>
      </c>
      <c r="G41" s="464"/>
    </row>
    <row r="42" spans="1:7" ht="13.5" thickBot="1">
      <c r="A42" s="220"/>
      <c r="B42" s="180"/>
      <c r="C42" s="180"/>
      <c r="D42" s="181"/>
      <c r="E42" s="220"/>
      <c r="F42" s="220"/>
      <c r="G42" s="220"/>
    </row>
    <row r="43" spans="1:7" ht="13.5" thickBot="1">
      <c r="A43" s="453" t="s">
        <v>15</v>
      </c>
      <c r="B43" s="456" t="s">
        <v>16</v>
      </c>
      <c r="C43" s="457"/>
      <c r="D43" s="453" t="s">
        <v>17</v>
      </c>
      <c r="E43" s="456" t="s">
        <v>662</v>
      </c>
      <c r="F43" s="457"/>
      <c r="G43" s="447" t="s">
        <v>19</v>
      </c>
    </row>
    <row r="44" spans="1:7">
      <c r="A44" s="454"/>
      <c r="B44" s="162" t="s">
        <v>20</v>
      </c>
      <c r="C44" s="162" t="s">
        <v>22</v>
      </c>
      <c r="D44" s="454"/>
      <c r="E44" s="453" t="s">
        <v>24</v>
      </c>
      <c r="F44" s="453" t="s">
        <v>25</v>
      </c>
      <c r="G44" s="448"/>
    </row>
    <row r="45" spans="1:7" ht="51.75" thickBot="1">
      <c r="A45" s="455"/>
      <c r="B45" s="164" t="s">
        <v>21</v>
      </c>
      <c r="C45" s="164" t="s">
        <v>23</v>
      </c>
      <c r="D45" s="455"/>
      <c r="E45" s="455"/>
      <c r="F45" s="455"/>
      <c r="G45" s="449"/>
    </row>
    <row r="46" spans="1:7" ht="57" customHeight="1" thickBot="1">
      <c r="A46" s="447" t="s">
        <v>504</v>
      </c>
      <c r="B46" s="450" t="s">
        <v>632</v>
      </c>
      <c r="C46" s="450"/>
      <c r="D46" s="164" t="s">
        <v>26</v>
      </c>
      <c r="E46" s="152">
        <v>15</v>
      </c>
      <c r="F46" s="152">
        <v>0</v>
      </c>
      <c r="G46" s="152" t="s">
        <v>793</v>
      </c>
    </row>
    <row r="47" spans="1:7">
      <c r="A47" s="448"/>
      <c r="B47" s="451"/>
      <c r="C47" s="451"/>
      <c r="D47" s="450" t="s">
        <v>27</v>
      </c>
      <c r="E47" s="414">
        <v>5</v>
      </c>
      <c r="F47" s="414">
        <v>0</v>
      </c>
      <c r="G47" s="414" t="s">
        <v>418</v>
      </c>
    </row>
    <row r="48" spans="1:7" ht="13.5" thickBot="1">
      <c r="A48" s="448"/>
      <c r="B48" s="451"/>
      <c r="C48" s="451"/>
      <c r="D48" s="452"/>
      <c r="E48" s="415"/>
      <c r="F48" s="415"/>
      <c r="G48" s="415"/>
    </row>
    <row r="49" spans="1:7" ht="13.5" thickBot="1">
      <c r="A49" s="448"/>
      <c r="B49" s="451"/>
      <c r="C49" s="451"/>
      <c r="D49" s="164" t="s">
        <v>28</v>
      </c>
      <c r="E49" s="152">
        <v>0</v>
      </c>
      <c r="F49" s="152">
        <v>15</v>
      </c>
      <c r="G49" s="152"/>
    </row>
    <row r="50" spans="1:7" ht="33" customHeight="1" thickBot="1">
      <c r="A50" s="448"/>
      <c r="B50" s="451"/>
      <c r="C50" s="451"/>
      <c r="D50" s="164" t="s">
        <v>29</v>
      </c>
      <c r="E50" s="152">
        <v>10</v>
      </c>
      <c r="F50" s="152">
        <v>0</v>
      </c>
      <c r="G50" s="152" t="s">
        <v>796</v>
      </c>
    </row>
    <row r="51" spans="1:7" ht="51.75" thickBot="1">
      <c r="A51" s="448"/>
      <c r="B51" s="451"/>
      <c r="C51" s="451"/>
      <c r="D51" s="164" t="s">
        <v>30</v>
      </c>
      <c r="E51" s="152">
        <v>15</v>
      </c>
      <c r="F51" s="152">
        <v>0</v>
      </c>
      <c r="G51" s="152" t="s">
        <v>311</v>
      </c>
    </row>
    <row r="52" spans="1:7" ht="51.75" thickBot="1">
      <c r="A52" s="448"/>
      <c r="B52" s="451"/>
      <c r="C52" s="451"/>
      <c r="D52" s="164" t="s">
        <v>31</v>
      </c>
      <c r="E52" s="152">
        <v>10</v>
      </c>
      <c r="F52" s="152">
        <v>0</v>
      </c>
      <c r="G52" s="152" t="s">
        <v>796</v>
      </c>
    </row>
    <row r="53" spans="1:7" ht="39" thickBot="1">
      <c r="A53" s="448"/>
      <c r="B53" s="451"/>
      <c r="C53" s="451"/>
      <c r="D53" s="164" t="s">
        <v>32</v>
      </c>
      <c r="E53" s="152">
        <v>30</v>
      </c>
      <c r="F53" s="152"/>
      <c r="G53" s="152" t="s">
        <v>734</v>
      </c>
    </row>
    <row r="54" spans="1:7" ht="13.5" thickBot="1">
      <c r="A54" s="449"/>
      <c r="B54" s="452"/>
      <c r="C54" s="452"/>
      <c r="D54" s="222" t="s">
        <v>33</v>
      </c>
      <c r="E54" s="178">
        <v>85</v>
      </c>
      <c r="F54" s="178">
        <v>15</v>
      </c>
      <c r="G54" s="178"/>
    </row>
    <row r="55" spans="1:7">
      <c r="A55" s="220"/>
      <c r="B55" s="180"/>
      <c r="C55" s="180"/>
      <c r="D55" s="181"/>
      <c r="E55" s="220"/>
      <c r="F55" s="220"/>
      <c r="G55" s="220"/>
    </row>
    <row r="56" spans="1:7">
      <c r="A56" s="220"/>
      <c r="B56" s="180"/>
      <c r="C56" s="180"/>
      <c r="D56" s="181"/>
      <c r="E56" s="220"/>
      <c r="F56" s="220"/>
      <c r="G56" s="220"/>
    </row>
    <row r="57" spans="1:7">
      <c r="A57" s="160"/>
      <c r="B57" s="160"/>
      <c r="C57" s="160"/>
      <c r="D57" s="160"/>
      <c r="E57" s="160"/>
      <c r="F57" s="160"/>
      <c r="G57" s="160"/>
    </row>
    <row r="58" spans="1:7" ht="15.75" customHeight="1">
      <c r="A58" s="458"/>
      <c r="B58" s="458"/>
      <c r="C58" s="387" t="s">
        <v>34</v>
      </c>
      <c r="D58" s="387"/>
      <c r="E58" s="387"/>
      <c r="F58" s="427" t="s">
        <v>216</v>
      </c>
      <c r="G58" s="427"/>
    </row>
    <row r="59" spans="1:7" ht="15.75" customHeight="1">
      <c r="A59" s="458"/>
      <c r="B59" s="458"/>
      <c r="C59" s="387"/>
      <c r="D59" s="387"/>
      <c r="E59" s="387"/>
      <c r="F59" s="427" t="s">
        <v>217</v>
      </c>
      <c r="G59" s="427"/>
    </row>
    <row r="60" spans="1:7" ht="15.75" customHeight="1">
      <c r="A60" s="458"/>
      <c r="B60" s="458"/>
      <c r="C60" s="387"/>
      <c r="D60" s="387"/>
      <c r="E60" s="387"/>
      <c r="F60" s="463" t="s">
        <v>218</v>
      </c>
      <c r="G60" s="464"/>
    </row>
    <row r="61" spans="1:7" ht="13.5" thickBot="1">
      <c r="A61" s="220"/>
      <c r="B61" s="180"/>
      <c r="C61" s="180"/>
      <c r="D61" s="181"/>
      <c r="E61" s="220"/>
      <c r="F61" s="220"/>
      <c r="G61" s="220"/>
    </row>
    <row r="62" spans="1:7" ht="13.5" thickBot="1">
      <c r="A62" s="453" t="s">
        <v>15</v>
      </c>
      <c r="B62" s="456" t="s">
        <v>16</v>
      </c>
      <c r="C62" s="457"/>
      <c r="D62" s="453" t="s">
        <v>17</v>
      </c>
      <c r="E62" s="456" t="s">
        <v>662</v>
      </c>
      <c r="F62" s="457"/>
      <c r="G62" s="447" t="s">
        <v>19</v>
      </c>
    </row>
    <row r="63" spans="1:7">
      <c r="A63" s="454"/>
      <c r="B63" s="162" t="s">
        <v>20</v>
      </c>
      <c r="C63" s="162" t="s">
        <v>22</v>
      </c>
      <c r="D63" s="454"/>
      <c r="E63" s="453" t="s">
        <v>24</v>
      </c>
      <c r="F63" s="453" t="s">
        <v>25</v>
      </c>
      <c r="G63" s="448"/>
    </row>
    <row r="64" spans="1:7" ht="51.75" thickBot="1">
      <c r="A64" s="455"/>
      <c r="B64" s="164" t="s">
        <v>21</v>
      </c>
      <c r="C64" s="164" t="s">
        <v>23</v>
      </c>
      <c r="D64" s="455"/>
      <c r="E64" s="455"/>
      <c r="F64" s="455"/>
      <c r="G64" s="449"/>
    </row>
    <row r="65" spans="1:7" ht="59.25" customHeight="1" thickBot="1">
      <c r="A65" s="447" t="s">
        <v>511</v>
      </c>
      <c r="B65" s="450" t="s">
        <v>632</v>
      </c>
      <c r="C65" s="450"/>
      <c r="D65" s="164" t="s">
        <v>26</v>
      </c>
      <c r="E65" s="178">
        <v>0</v>
      </c>
      <c r="F65" s="178">
        <v>15</v>
      </c>
      <c r="G65" s="152" t="s">
        <v>797</v>
      </c>
    </row>
    <row r="66" spans="1:7" ht="33" customHeight="1">
      <c r="A66" s="448"/>
      <c r="B66" s="451"/>
      <c r="C66" s="451"/>
      <c r="D66" s="450" t="s">
        <v>27</v>
      </c>
      <c r="E66" s="447">
        <v>5</v>
      </c>
      <c r="F66" s="447">
        <v>0</v>
      </c>
      <c r="G66" s="414" t="s">
        <v>418</v>
      </c>
    </row>
    <row r="67" spans="1:7" ht="30.75" customHeight="1" thickBot="1">
      <c r="A67" s="448"/>
      <c r="B67" s="451"/>
      <c r="C67" s="451"/>
      <c r="D67" s="452"/>
      <c r="E67" s="449"/>
      <c r="F67" s="449"/>
      <c r="G67" s="415"/>
    </row>
    <row r="68" spans="1:7" ht="13.5" thickBot="1">
      <c r="A68" s="448"/>
      <c r="B68" s="451"/>
      <c r="C68" s="451"/>
      <c r="D68" s="164" t="s">
        <v>28</v>
      </c>
      <c r="E68" s="178">
        <v>0</v>
      </c>
      <c r="F68" s="178">
        <v>15</v>
      </c>
      <c r="G68" s="152"/>
    </row>
    <row r="69" spans="1:7" ht="39" thickBot="1">
      <c r="A69" s="448"/>
      <c r="B69" s="451"/>
      <c r="C69" s="451"/>
      <c r="D69" s="164" t="s">
        <v>29</v>
      </c>
      <c r="E69" s="178">
        <v>0</v>
      </c>
      <c r="F69" s="178">
        <v>10</v>
      </c>
      <c r="G69" s="152" t="s">
        <v>798</v>
      </c>
    </row>
    <row r="70" spans="1:7" ht="51.75" thickBot="1">
      <c r="A70" s="448"/>
      <c r="B70" s="451"/>
      <c r="C70" s="451"/>
      <c r="D70" s="164" t="s">
        <v>30</v>
      </c>
      <c r="E70" s="178">
        <v>0</v>
      </c>
      <c r="F70" s="178">
        <v>15</v>
      </c>
      <c r="G70" s="152" t="s">
        <v>798</v>
      </c>
    </row>
    <row r="71" spans="1:7" ht="51.75" thickBot="1">
      <c r="A71" s="448"/>
      <c r="B71" s="451"/>
      <c r="C71" s="451"/>
      <c r="D71" s="164" t="s">
        <v>31</v>
      </c>
      <c r="E71" s="178">
        <v>0</v>
      </c>
      <c r="F71" s="178">
        <v>10</v>
      </c>
      <c r="G71" s="152" t="s">
        <v>798</v>
      </c>
    </row>
    <row r="72" spans="1:7" ht="44.25" customHeight="1" thickBot="1">
      <c r="A72" s="448"/>
      <c r="B72" s="451"/>
      <c r="C72" s="451"/>
      <c r="D72" s="164" t="s">
        <v>32</v>
      </c>
      <c r="E72" s="178">
        <v>0</v>
      </c>
      <c r="F72" s="178">
        <v>30</v>
      </c>
      <c r="G72" s="152" t="s">
        <v>795</v>
      </c>
    </row>
    <row r="73" spans="1:7" ht="13.5" thickBot="1">
      <c r="A73" s="449"/>
      <c r="B73" s="452"/>
      <c r="C73" s="452"/>
      <c r="D73" s="222" t="s">
        <v>33</v>
      </c>
      <c r="E73" s="178">
        <v>5</v>
      </c>
      <c r="F73" s="178">
        <v>95</v>
      </c>
      <c r="G73" s="178"/>
    </row>
    <row r="74" spans="1:7">
      <c r="A74" s="220"/>
      <c r="B74" s="180"/>
      <c r="C74" s="180"/>
      <c r="D74" s="181"/>
      <c r="E74" s="220"/>
      <c r="F74" s="220"/>
      <c r="G74" s="220"/>
    </row>
    <row r="75" spans="1:7" ht="13.5" thickBot="1">
      <c r="A75" s="160"/>
      <c r="B75" s="160"/>
      <c r="C75" s="160"/>
      <c r="D75" s="160"/>
      <c r="E75" s="160"/>
      <c r="F75" s="160"/>
      <c r="G75" s="160"/>
    </row>
    <row r="76" spans="1:7">
      <c r="A76" s="435" t="s">
        <v>182</v>
      </c>
      <c r="B76" s="436"/>
      <c r="C76" s="437"/>
      <c r="D76" s="441" t="s">
        <v>183</v>
      </c>
      <c r="E76" s="442"/>
      <c r="F76" s="442"/>
      <c r="G76" s="443"/>
    </row>
    <row r="77" spans="1:7">
      <c r="A77" s="438"/>
      <c r="B77" s="439"/>
      <c r="C77" s="440"/>
      <c r="D77" s="444" t="s">
        <v>184</v>
      </c>
      <c r="E77" s="445"/>
      <c r="F77" s="445"/>
      <c r="G77" s="446"/>
    </row>
    <row r="78" spans="1:7">
      <c r="A78" s="438"/>
      <c r="B78" s="439"/>
      <c r="C78" s="440"/>
      <c r="D78" s="444" t="s">
        <v>185</v>
      </c>
      <c r="E78" s="445"/>
      <c r="F78" s="445"/>
      <c r="G78" s="446"/>
    </row>
    <row r="79" spans="1:7">
      <c r="A79" s="475" t="s">
        <v>186</v>
      </c>
      <c r="B79" s="476"/>
      <c r="C79" s="477"/>
      <c r="D79" s="428">
        <v>0</v>
      </c>
      <c r="E79" s="429"/>
      <c r="F79" s="429"/>
      <c r="G79" s="430"/>
    </row>
    <row r="80" spans="1:7">
      <c r="A80" s="475" t="s">
        <v>187</v>
      </c>
      <c r="B80" s="476"/>
      <c r="C80" s="477"/>
      <c r="D80" s="428">
        <v>1</v>
      </c>
      <c r="E80" s="429"/>
      <c r="F80" s="429"/>
      <c r="G80" s="430"/>
    </row>
    <row r="81" spans="1:7" ht="13.5" thickBot="1">
      <c r="A81" s="478" t="s">
        <v>188</v>
      </c>
      <c r="B81" s="479"/>
      <c r="C81" s="480"/>
      <c r="D81" s="431">
        <v>2</v>
      </c>
      <c r="E81" s="432"/>
      <c r="F81" s="432"/>
      <c r="G81" s="433"/>
    </row>
    <row r="82" spans="1:7">
      <c r="A82" s="160"/>
      <c r="B82" s="160"/>
      <c r="C82" s="160"/>
      <c r="D82" s="160"/>
      <c r="E82" s="160"/>
      <c r="F82" s="160"/>
      <c r="G82" s="160"/>
    </row>
    <row r="83" spans="1:7">
      <c r="A83" s="434" t="s">
        <v>711</v>
      </c>
      <c r="B83" s="434"/>
      <c r="C83" s="434"/>
      <c r="D83" s="434"/>
      <c r="E83" s="434"/>
      <c r="F83" s="434"/>
      <c r="G83" s="434"/>
    </row>
  </sheetData>
  <mergeCells count="87">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G47:G48"/>
    <mergeCell ref="A58:B60"/>
    <mergeCell ref="C58:E60"/>
    <mergeCell ref="F58:G58"/>
    <mergeCell ref="F59:G59"/>
    <mergeCell ref="F60:G60"/>
    <mergeCell ref="A46:A54"/>
    <mergeCell ref="B46:B54"/>
    <mergeCell ref="C46:C54"/>
    <mergeCell ref="D47:D48"/>
    <mergeCell ref="E47:E48"/>
    <mergeCell ref="F47:F48"/>
    <mergeCell ref="A62:A64"/>
    <mergeCell ref="B62:C62"/>
    <mergeCell ref="D62:D64"/>
    <mergeCell ref="E62:F62"/>
    <mergeCell ref="G62:G64"/>
    <mergeCell ref="E63:E64"/>
    <mergeCell ref="F63:F64"/>
    <mergeCell ref="A79:C79"/>
    <mergeCell ref="D79:G79"/>
    <mergeCell ref="A65:A73"/>
    <mergeCell ref="B65:B73"/>
    <mergeCell ref="C65:C73"/>
    <mergeCell ref="D66:D67"/>
    <mergeCell ref="E66:E67"/>
    <mergeCell ref="F66:F67"/>
    <mergeCell ref="G66:G67"/>
    <mergeCell ref="A76:C78"/>
    <mergeCell ref="D76:G76"/>
    <mergeCell ref="D77:G77"/>
    <mergeCell ref="D78:G78"/>
    <mergeCell ref="A80:C80"/>
    <mergeCell ref="D80:G80"/>
    <mergeCell ref="A81:C81"/>
    <mergeCell ref="D81:G81"/>
    <mergeCell ref="A83:G83"/>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I64"/>
  <sheetViews>
    <sheetView workbookViewId="0">
      <selection sqref="A1:XFD1048576"/>
    </sheetView>
  </sheetViews>
  <sheetFormatPr baseColWidth="10" defaultRowHeight="12.75"/>
  <cols>
    <col min="1" max="3" width="13.42578125" customWidth="1"/>
    <col min="4" max="4" width="22.42578125" customWidth="1"/>
    <col min="7" max="7" width="22.5703125" customWidth="1"/>
  </cols>
  <sheetData>
    <row r="1" spans="1:9" ht="15.75" customHeight="1">
      <c r="A1" s="458"/>
      <c r="B1" s="458"/>
      <c r="C1" s="387" t="s">
        <v>34</v>
      </c>
      <c r="D1" s="387"/>
      <c r="E1" s="387"/>
      <c r="F1" s="427" t="s">
        <v>216</v>
      </c>
      <c r="G1" s="427"/>
    </row>
    <row r="2" spans="1:9" ht="15.75" customHeight="1">
      <c r="A2" s="458"/>
      <c r="B2" s="458"/>
      <c r="C2" s="387"/>
      <c r="D2" s="387"/>
      <c r="E2" s="387"/>
      <c r="F2" s="427" t="s">
        <v>49</v>
      </c>
      <c r="G2" s="427"/>
    </row>
    <row r="3" spans="1:9" ht="15.75" customHeight="1">
      <c r="A3" s="458"/>
      <c r="B3" s="458"/>
      <c r="C3" s="387"/>
      <c r="D3" s="387"/>
      <c r="E3" s="387"/>
      <c r="F3" s="463" t="s">
        <v>223</v>
      </c>
      <c r="G3" s="464"/>
    </row>
    <row r="4" spans="1:9" ht="13.5" thickBot="1">
      <c r="A4" s="160"/>
      <c r="B4" s="160"/>
      <c r="C4" s="160"/>
      <c r="D4" s="160"/>
      <c r="E4" s="160"/>
      <c r="F4" s="160"/>
      <c r="G4" s="160"/>
    </row>
    <row r="5" spans="1:9" ht="13.5" thickBot="1">
      <c r="A5" s="453" t="s">
        <v>15</v>
      </c>
      <c r="B5" s="456" t="s">
        <v>16</v>
      </c>
      <c r="C5" s="457"/>
      <c r="D5" s="453" t="s">
        <v>17</v>
      </c>
      <c r="E5" s="456" t="s">
        <v>662</v>
      </c>
      <c r="F5" s="457"/>
      <c r="G5" s="447" t="s">
        <v>19</v>
      </c>
    </row>
    <row r="6" spans="1:9">
      <c r="A6" s="454"/>
      <c r="B6" s="162" t="s">
        <v>20</v>
      </c>
      <c r="C6" s="162" t="s">
        <v>22</v>
      </c>
      <c r="D6" s="454"/>
      <c r="E6" s="453" t="s">
        <v>24</v>
      </c>
      <c r="F6" s="453" t="s">
        <v>25</v>
      </c>
      <c r="G6" s="448"/>
    </row>
    <row r="7" spans="1:9" ht="51.75" thickBot="1">
      <c r="A7" s="455"/>
      <c r="B7" s="164" t="s">
        <v>21</v>
      </c>
      <c r="C7" s="164" t="s">
        <v>23</v>
      </c>
      <c r="D7" s="455"/>
      <c r="E7" s="455"/>
      <c r="F7" s="455"/>
      <c r="G7" s="449"/>
      <c r="I7" s="165"/>
    </row>
    <row r="8" spans="1:9" ht="51.75" thickBot="1">
      <c r="A8" s="447" t="s">
        <v>529</v>
      </c>
      <c r="B8" s="450" t="s">
        <v>632</v>
      </c>
      <c r="C8" s="450"/>
      <c r="D8" s="169" t="s">
        <v>26</v>
      </c>
      <c r="E8" s="151">
        <v>15</v>
      </c>
      <c r="F8" s="151">
        <v>0</v>
      </c>
      <c r="G8" s="151" t="s">
        <v>799</v>
      </c>
      <c r="I8" s="165"/>
    </row>
    <row r="9" spans="1:9" ht="30" customHeight="1">
      <c r="A9" s="448"/>
      <c r="B9" s="451"/>
      <c r="C9" s="451"/>
      <c r="D9" s="450" t="s">
        <v>27</v>
      </c>
      <c r="E9" s="414">
        <v>5</v>
      </c>
      <c r="F9" s="414">
        <v>0</v>
      </c>
      <c r="G9" s="414" t="s">
        <v>752</v>
      </c>
      <c r="I9" s="165"/>
    </row>
    <row r="10" spans="1:9" ht="39.75" customHeight="1" thickBot="1">
      <c r="A10" s="448"/>
      <c r="B10" s="451"/>
      <c r="C10" s="451"/>
      <c r="D10" s="452"/>
      <c r="E10" s="415"/>
      <c r="F10" s="415"/>
      <c r="G10" s="415"/>
    </row>
    <row r="11" spans="1:9" ht="13.5" thickBot="1">
      <c r="A11" s="448"/>
      <c r="B11" s="451"/>
      <c r="C11" s="451"/>
      <c r="D11" s="164" t="s">
        <v>28</v>
      </c>
      <c r="E11" s="152">
        <v>0</v>
      </c>
      <c r="F11" s="152">
        <v>15</v>
      </c>
      <c r="G11" s="152"/>
    </row>
    <row r="12" spans="1:9" ht="26.25" thickBot="1">
      <c r="A12" s="448"/>
      <c r="B12" s="451"/>
      <c r="C12" s="451"/>
      <c r="D12" s="164" t="s">
        <v>29</v>
      </c>
      <c r="E12" s="152">
        <v>10</v>
      </c>
      <c r="F12" s="152">
        <v>0</v>
      </c>
      <c r="G12" s="152" t="s">
        <v>800</v>
      </c>
    </row>
    <row r="13" spans="1:9" ht="51.75" thickBot="1">
      <c r="A13" s="448"/>
      <c r="B13" s="451"/>
      <c r="C13" s="451"/>
      <c r="D13" s="164" t="s">
        <v>30</v>
      </c>
      <c r="E13" s="152">
        <v>15</v>
      </c>
      <c r="F13" s="152">
        <v>0</v>
      </c>
      <c r="G13" s="152" t="s">
        <v>249</v>
      </c>
    </row>
    <row r="14" spans="1:9" ht="51.75" thickBot="1">
      <c r="A14" s="448"/>
      <c r="B14" s="451"/>
      <c r="C14" s="451"/>
      <c r="D14" s="164" t="s">
        <v>31</v>
      </c>
      <c r="E14" s="152">
        <v>10</v>
      </c>
      <c r="F14" s="152">
        <v>0</v>
      </c>
      <c r="G14" s="152" t="s">
        <v>801</v>
      </c>
    </row>
    <row r="15" spans="1:9" ht="39" thickBot="1">
      <c r="A15" s="448"/>
      <c r="B15" s="451"/>
      <c r="C15" s="451"/>
      <c r="D15" s="164" t="s">
        <v>32</v>
      </c>
      <c r="E15" s="152">
        <v>30</v>
      </c>
      <c r="F15" s="152">
        <v>0</v>
      </c>
      <c r="G15" s="152" t="s">
        <v>802</v>
      </c>
    </row>
    <row r="16" spans="1:9" ht="13.5" thickBot="1">
      <c r="A16" s="449"/>
      <c r="B16" s="452"/>
      <c r="C16" s="452"/>
      <c r="D16" s="222" t="s">
        <v>33</v>
      </c>
      <c r="E16" s="178">
        <v>85</v>
      </c>
      <c r="F16" s="178">
        <v>15</v>
      </c>
      <c r="G16" s="178"/>
    </row>
    <row r="17" spans="1:7">
      <c r="A17" s="220"/>
      <c r="B17" s="180"/>
      <c r="C17" s="180"/>
      <c r="D17" s="181"/>
      <c r="E17" s="220"/>
      <c r="F17" s="220"/>
      <c r="G17" s="220"/>
    </row>
    <row r="18" spans="1:7">
      <c r="A18" s="220"/>
      <c r="B18" s="180"/>
      <c r="C18" s="180"/>
      <c r="D18" s="181"/>
      <c r="E18" s="220"/>
      <c r="F18" s="220"/>
      <c r="G18" s="220"/>
    </row>
    <row r="19" spans="1:7">
      <c r="A19" s="220"/>
      <c r="B19" s="180"/>
      <c r="C19" s="180"/>
      <c r="D19" s="181"/>
      <c r="E19" s="220"/>
      <c r="F19" s="220"/>
      <c r="G19" s="220"/>
    </row>
    <row r="20" spans="1:7" ht="15.75" customHeight="1">
      <c r="A20" s="458"/>
      <c r="B20" s="458"/>
      <c r="C20" s="387" t="s">
        <v>34</v>
      </c>
      <c r="D20" s="387"/>
      <c r="E20" s="387"/>
      <c r="F20" s="427" t="s">
        <v>216</v>
      </c>
      <c r="G20" s="427"/>
    </row>
    <row r="21" spans="1:7" ht="15.75" customHeight="1">
      <c r="A21" s="458"/>
      <c r="B21" s="458"/>
      <c r="C21" s="387"/>
      <c r="D21" s="387"/>
      <c r="E21" s="387"/>
      <c r="F21" s="427" t="s">
        <v>49</v>
      </c>
      <c r="G21" s="427"/>
    </row>
    <row r="22" spans="1:7" ht="15.75" customHeight="1">
      <c r="A22" s="458"/>
      <c r="B22" s="458"/>
      <c r="C22" s="387"/>
      <c r="D22" s="387"/>
      <c r="E22" s="387"/>
      <c r="F22" s="463" t="s">
        <v>223</v>
      </c>
      <c r="G22" s="464"/>
    </row>
    <row r="23" spans="1:7" ht="13.5" thickBot="1">
      <c r="A23" s="220"/>
      <c r="B23" s="180"/>
      <c r="C23" s="180"/>
      <c r="D23" s="181"/>
      <c r="E23" s="220"/>
      <c r="F23" s="220"/>
      <c r="G23" s="220"/>
    </row>
    <row r="24" spans="1:7" ht="13.5" thickBot="1">
      <c r="A24" s="453" t="s">
        <v>15</v>
      </c>
      <c r="B24" s="456" t="s">
        <v>16</v>
      </c>
      <c r="C24" s="457"/>
      <c r="D24" s="453" t="s">
        <v>17</v>
      </c>
      <c r="E24" s="456" t="s">
        <v>662</v>
      </c>
      <c r="F24" s="457"/>
      <c r="G24" s="447" t="s">
        <v>19</v>
      </c>
    </row>
    <row r="25" spans="1:7">
      <c r="A25" s="454"/>
      <c r="B25" s="162" t="s">
        <v>20</v>
      </c>
      <c r="C25" s="162" t="s">
        <v>22</v>
      </c>
      <c r="D25" s="454"/>
      <c r="E25" s="453" t="s">
        <v>24</v>
      </c>
      <c r="F25" s="453" t="s">
        <v>25</v>
      </c>
      <c r="G25" s="448"/>
    </row>
    <row r="26" spans="1:7" ht="51.75" thickBot="1">
      <c r="A26" s="455"/>
      <c r="B26" s="164" t="s">
        <v>21</v>
      </c>
      <c r="C26" s="164" t="s">
        <v>23</v>
      </c>
      <c r="D26" s="455"/>
      <c r="E26" s="455"/>
      <c r="F26" s="455"/>
      <c r="G26" s="449"/>
    </row>
    <row r="27" spans="1:7" ht="58.5" customHeight="1" thickBot="1">
      <c r="A27" s="447" t="s">
        <v>537</v>
      </c>
      <c r="B27" s="450" t="s">
        <v>632</v>
      </c>
      <c r="C27" s="450"/>
      <c r="D27" s="164" t="s">
        <v>26</v>
      </c>
      <c r="E27" s="152">
        <v>15</v>
      </c>
      <c r="F27" s="152">
        <v>0</v>
      </c>
      <c r="G27" s="152" t="s">
        <v>803</v>
      </c>
    </row>
    <row r="28" spans="1:7" ht="30" customHeight="1">
      <c r="A28" s="448"/>
      <c r="B28" s="451"/>
      <c r="C28" s="451"/>
      <c r="D28" s="450" t="s">
        <v>27</v>
      </c>
      <c r="E28" s="414">
        <v>5</v>
      </c>
      <c r="F28" s="414">
        <v>0</v>
      </c>
      <c r="G28" s="414" t="s">
        <v>752</v>
      </c>
    </row>
    <row r="29" spans="1:7" ht="26.25" customHeight="1" thickBot="1">
      <c r="A29" s="448"/>
      <c r="B29" s="451"/>
      <c r="C29" s="451"/>
      <c r="D29" s="452"/>
      <c r="E29" s="415"/>
      <c r="F29" s="415"/>
      <c r="G29" s="415"/>
    </row>
    <row r="30" spans="1:7" ht="32.25" customHeight="1" thickBot="1">
      <c r="A30" s="448"/>
      <c r="B30" s="451"/>
      <c r="C30" s="451"/>
      <c r="D30" s="164" t="s">
        <v>28</v>
      </c>
      <c r="E30" s="152">
        <v>0</v>
      </c>
      <c r="F30" s="152">
        <v>15</v>
      </c>
      <c r="G30" s="152"/>
    </row>
    <row r="31" spans="1:7" ht="21.75" customHeight="1" thickBot="1">
      <c r="A31" s="448"/>
      <c r="B31" s="451"/>
      <c r="C31" s="451"/>
      <c r="D31" s="164" t="s">
        <v>29</v>
      </c>
      <c r="E31" s="152">
        <v>10</v>
      </c>
      <c r="F31" s="152">
        <v>0</v>
      </c>
      <c r="G31" s="152" t="s">
        <v>801</v>
      </c>
    </row>
    <row r="32" spans="1:7" ht="114" customHeight="1" thickBot="1">
      <c r="A32" s="448"/>
      <c r="B32" s="451"/>
      <c r="C32" s="451"/>
      <c r="D32" s="164" t="s">
        <v>30</v>
      </c>
      <c r="E32" s="152">
        <v>15</v>
      </c>
      <c r="F32" s="152">
        <v>0</v>
      </c>
      <c r="G32" s="152" t="s">
        <v>804</v>
      </c>
    </row>
    <row r="33" spans="1:7" ht="51.75" thickBot="1">
      <c r="A33" s="448"/>
      <c r="B33" s="451"/>
      <c r="C33" s="451"/>
      <c r="D33" s="164" t="s">
        <v>31</v>
      </c>
      <c r="E33" s="152">
        <v>10</v>
      </c>
      <c r="F33" s="152">
        <v>0</v>
      </c>
      <c r="G33" s="152" t="s">
        <v>805</v>
      </c>
    </row>
    <row r="34" spans="1:7" ht="55.5" customHeight="1" thickBot="1">
      <c r="A34" s="448"/>
      <c r="B34" s="451"/>
      <c r="C34" s="451"/>
      <c r="D34" s="164" t="s">
        <v>32</v>
      </c>
      <c r="E34" s="152">
        <v>30</v>
      </c>
      <c r="F34" s="152"/>
      <c r="G34" s="152" t="s">
        <v>806</v>
      </c>
    </row>
    <row r="35" spans="1:7" ht="19.5" customHeight="1" thickBot="1">
      <c r="A35" s="449"/>
      <c r="B35" s="452"/>
      <c r="C35" s="452"/>
      <c r="D35" s="222" t="s">
        <v>33</v>
      </c>
      <c r="E35" s="178">
        <v>85</v>
      </c>
      <c r="F35" s="178">
        <v>15</v>
      </c>
      <c r="G35" s="178"/>
    </row>
    <row r="36" spans="1:7">
      <c r="A36" s="220"/>
      <c r="B36" s="180"/>
      <c r="C36" s="180"/>
      <c r="D36" s="181"/>
      <c r="E36" s="220"/>
      <c r="F36" s="220"/>
      <c r="G36" s="220"/>
    </row>
    <row r="37" spans="1:7">
      <c r="A37" s="220"/>
      <c r="B37" s="180"/>
      <c r="C37" s="180"/>
      <c r="D37" s="181"/>
      <c r="E37" s="220"/>
      <c r="F37" s="220"/>
      <c r="G37" s="220"/>
    </row>
    <row r="38" spans="1:7">
      <c r="A38" s="160"/>
      <c r="B38" s="160"/>
      <c r="C38" s="160"/>
      <c r="D38" s="160"/>
      <c r="E38" s="160"/>
      <c r="F38" s="160"/>
      <c r="G38" s="160"/>
    </row>
    <row r="39" spans="1:7" ht="15.75" customHeight="1">
      <c r="A39" s="458"/>
      <c r="B39" s="458"/>
      <c r="C39" s="387" t="s">
        <v>34</v>
      </c>
      <c r="D39" s="387"/>
      <c r="E39" s="387"/>
      <c r="F39" s="427" t="s">
        <v>216</v>
      </c>
      <c r="G39" s="427"/>
    </row>
    <row r="40" spans="1:7" ht="15.75" customHeight="1">
      <c r="A40" s="458"/>
      <c r="B40" s="458"/>
      <c r="C40" s="387"/>
      <c r="D40" s="387"/>
      <c r="E40" s="387"/>
      <c r="F40" s="427" t="s">
        <v>49</v>
      </c>
      <c r="G40" s="427"/>
    </row>
    <row r="41" spans="1:7" ht="15.75" customHeight="1">
      <c r="A41" s="458"/>
      <c r="B41" s="458"/>
      <c r="C41" s="387"/>
      <c r="D41" s="387"/>
      <c r="E41" s="387"/>
      <c r="F41" s="463" t="s">
        <v>223</v>
      </c>
      <c r="G41" s="464"/>
    </row>
    <row r="42" spans="1:7" ht="13.5" thickBot="1">
      <c r="A42" s="220"/>
      <c r="B42" s="180"/>
      <c r="C42" s="180"/>
      <c r="D42" s="181"/>
      <c r="E42" s="220"/>
      <c r="F42" s="220"/>
      <c r="G42" s="220"/>
    </row>
    <row r="43" spans="1:7" ht="13.5" thickBot="1">
      <c r="A43" s="453" t="s">
        <v>15</v>
      </c>
      <c r="B43" s="456" t="s">
        <v>16</v>
      </c>
      <c r="C43" s="457"/>
      <c r="D43" s="453" t="s">
        <v>17</v>
      </c>
      <c r="E43" s="456" t="s">
        <v>662</v>
      </c>
      <c r="F43" s="457"/>
      <c r="G43" s="447" t="s">
        <v>19</v>
      </c>
    </row>
    <row r="44" spans="1:7">
      <c r="A44" s="454"/>
      <c r="B44" s="162" t="s">
        <v>20</v>
      </c>
      <c r="C44" s="162" t="s">
        <v>22</v>
      </c>
      <c r="D44" s="454"/>
      <c r="E44" s="453" t="s">
        <v>24</v>
      </c>
      <c r="F44" s="453" t="s">
        <v>25</v>
      </c>
      <c r="G44" s="448"/>
    </row>
    <row r="45" spans="1:7" ht="51.75" thickBot="1">
      <c r="A45" s="455"/>
      <c r="B45" s="164" t="s">
        <v>21</v>
      </c>
      <c r="C45" s="164" t="s">
        <v>23</v>
      </c>
      <c r="D45" s="455"/>
      <c r="E45" s="455"/>
      <c r="F45" s="455"/>
      <c r="G45" s="449"/>
    </row>
    <row r="46" spans="1:7" ht="55.5" customHeight="1" thickBot="1">
      <c r="A46" s="447" t="s">
        <v>544</v>
      </c>
      <c r="B46" s="450" t="s">
        <v>632</v>
      </c>
      <c r="C46" s="450"/>
      <c r="D46" s="164" t="s">
        <v>26</v>
      </c>
      <c r="E46" s="152">
        <v>15</v>
      </c>
      <c r="F46" s="152">
        <v>0</v>
      </c>
      <c r="G46" s="152" t="s">
        <v>807</v>
      </c>
    </row>
    <row r="47" spans="1:7" ht="24" customHeight="1">
      <c r="A47" s="448"/>
      <c r="B47" s="451"/>
      <c r="C47" s="451"/>
      <c r="D47" s="450" t="s">
        <v>27</v>
      </c>
      <c r="E47" s="414">
        <v>5</v>
      </c>
      <c r="F47" s="414">
        <v>0</v>
      </c>
      <c r="G47" s="414" t="s">
        <v>752</v>
      </c>
    </row>
    <row r="48" spans="1:7" ht="31.5" customHeight="1" thickBot="1">
      <c r="A48" s="448"/>
      <c r="B48" s="451"/>
      <c r="C48" s="451"/>
      <c r="D48" s="452"/>
      <c r="E48" s="415"/>
      <c r="F48" s="415"/>
      <c r="G48" s="415"/>
    </row>
    <row r="49" spans="1:7" ht="24" customHeight="1" thickBot="1">
      <c r="A49" s="448"/>
      <c r="B49" s="451"/>
      <c r="C49" s="451"/>
      <c r="D49" s="164" t="s">
        <v>28</v>
      </c>
      <c r="E49" s="152">
        <v>0</v>
      </c>
      <c r="F49" s="152">
        <v>15</v>
      </c>
      <c r="G49" s="152"/>
    </row>
    <row r="50" spans="1:7" ht="33" customHeight="1" thickBot="1">
      <c r="A50" s="448"/>
      <c r="B50" s="451"/>
      <c r="C50" s="451"/>
      <c r="D50" s="164" t="s">
        <v>29</v>
      </c>
      <c r="E50" s="152">
        <v>10</v>
      </c>
      <c r="F50" s="152">
        <v>0</v>
      </c>
      <c r="G50" s="152" t="s">
        <v>808</v>
      </c>
    </row>
    <row r="51" spans="1:7" ht="58.5" customHeight="1" thickBot="1">
      <c r="A51" s="448"/>
      <c r="B51" s="451"/>
      <c r="C51" s="451"/>
      <c r="D51" s="164" t="s">
        <v>30</v>
      </c>
      <c r="E51" s="152">
        <v>15</v>
      </c>
      <c r="F51" s="152">
        <v>0</v>
      </c>
      <c r="G51" s="152" t="s">
        <v>809</v>
      </c>
    </row>
    <row r="52" spans="1:7" ht="51.75" thickBot="1">
      <c r="A52" s="448"/>
      <c r="B52" s="451"/>
      <c r="C52" s="451"/>
      <c r="D52" s="164" t="s">
        <v>31</v>
      </c>
      <c r="E52" s="152">
        <v>10</v>
      </c>
      <c r="F52" s="152">
        <v>0</v>
      </c>
      <c r="G52" s="152" t="s">
        <v>808</v>
      </c>
    </row>
    <row r="53" spans="1:7" ht="46.5" customHeight="1" thickBot="1">
      <c r="A53" s="448"/>
      <c r="B53" s="451"/>
      <c r="C53" s="451"/>
      <c r="D53" s="164" t="s">
        <v>32</v>
      </c>
      <c r="E53" s="152">
        <v>30</v>
      </c>
      <c r="F53" s="152"/>
      <c r="G53" s="152" t="s">
        <v>734</v>
      </c>
    </row>
    <row r="54" spans="1:7" ht="13.5" thickBot="1">
      <c r="A54" s="449"/>
      <c r="B54" s="452"/>
      <c r="C54" s="452"/>
      <c r="D54" s="222" t="s">
        <v>33</v>
      </c>
      <c r="E54" s="178">
        <v>85</v>
      </c>
      <c r="F54" s="178">
        <v>15</v>
      </c>
      <c r="G54" s="178"/>
    </row>
    <row r="55" spans="1:7">
      <c r="A55" s="160"/>
      <c r="B55" s="160"/>
      <c r="C55" s="160"/>
      <c r="D55" s="160"/>
      <c r="E55" s="160"/>
      <c r="F55" s="160"/>
      <c r="G55" s="160"/>
    </row>
    <row r="56" spans="1:7" ht="13.5" thickBot="1">
      <c r="A56" s="160"/>
      <c r="B56" s="160"/>
      <c r="C56" s="160"/>
      <c r="D56" s="160"/>
      <c r="E56" s="160"/>
      <c r="F56" s="160"/>
      <c r="G56" s="160"/>
    </row>
    <row r="57" spans="1:7">
      <c r="A57" s="435" t="s">
        <v>182</v>
      </c>
      <c r="B57" s="436"/>
      <c r="C57" s="437"/>
      <c r="D57" s="441" t="s">
        <v>183</v>
      </c>
      <c r="E57" s="442"/>
      <c r="F57" s="442"/>
      <c r="G57" s="443"/>
    </row>
    <row r="58" spans="1:7">
      <c r="A58" s="438"/>
      <c r="B58" s="439"/>
      <c r="C58" s="440"/>
      <c r="D58" s="444" t="s">
        <v>184</v>
      </c>
      <c r="E58" s="445"/>
      <c r="F58" s="445"/>
      <c r="G58" s="446"/>
    </row>
    <row r="59" spans="1:7">
      <c r="A59" s="438"/>
      <c r="B59" s="439"/>
      <c r="C59" s="440"/>
      <c r="D59" s="444" t="s">
        <v>185</v>
      </c>
      <c r="E59" s="445"/>
      <c r="F59" s="445"/>
      <c r="G59" s="446"/>
    </row>
    <row r="60" spans="1:7">
      <c r="A60" s="475" t="s">
        <v>186</v>
      </c>
      <c r="B60" s="476"/>
      <c r="C60" s="477"/>
      <c r="D60" s="428">
        <v>0</v>
      </c>
      <c r="E60" s="429"/>
      <c r="F60" s="429"/>
      <c r="G60" s="430"/>
    </row>
    <row r="61" spans="1:7">
      <c r="A61" s="475" t="s">
        <v>187</v>
      </c>
      <c r="B61" s="476"/>
      <c r="C61" s="477"/>
      <c r="D61" s="428">
        <v>1</v>
      </c>
      <c r="E61" s="429"/>
      <c r="F61" s="429"/>
      <c r="G61" s="430"/>
    </row>
    <row r="62" spans="1:7" ht="13.5" thickBot="1">
      <c r="A62" s="478" t="s">
        <v>188</v>
      </c>
      <c r="B62" s="479"/>
      <c r="C62" s="480"/>
      <c r="D62" s="431">
        <v>2</v>
      </c>
      <c r="E62" s="432"/>
      <c r="F62" s="432"/>
      <c r="G62" s="433"/>
    </row>
    <row r="63" spans="1:7">
      <c r="A63" s="160"/>
      <c r="B63" s="160"/>
      <c r="C63" s="160"/>
      <c r="D63" s="160"/>
      <c r="E63" s="160"/>
      <c r="F63" s="160"/>
      <c r="G63" s="160"/>
    </row>
    <row r="64" spans="1:7">
      <c r="A64" s="434" t="s">
        <v>711</v>
      </c>
      <c r="B64" s="434"/>
      <c r="C64" s="434"/>
      <c r="D64" s="434"/>
      <c r="E64" s="434"/>
      <c r="F64" s="434"/>
      <c r="G64" s="434"/>
    </row>
  </sheetData>
  <mergeCells count="68">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A60:C60"/>
    <mergeCell ref="D60:G60"/>
    <mergeCell ref="A46:A54"/>
    <mergeCell ref="B46:B54"/>
    <mergeCell ref="C46:C54"/>
    <mergeCell ref="D47:D48"/>
    <mergeCell ref="E47:E48"/>
    <mergeCell ref="F47:F48"/>
    <mergeCell ref="G47:G48"/>
    <mergeCell ref="A57:C59"/>
    <mergeCell ref="D57:G57"/>
    <mergeCell ref="D58:G58"/>
    <mergeCell ref="D59:G59"/>
    <mergeCell ref="A61:C61"/>
    <mergeCell ref="D61:G61"/>
    <mergeCell ref="A62:C62"/>
    <mergeCell ref="D62:G62"/>
    <mergeCell ref="A64:G64"/>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U49"/>
  <sheetViews>
    <sheetView topLeftCell="K1" workbookViewId="0">
      <selection activeCell="W7" sqref="W7"/>
    </sheetView>
  </sheetViews>
  <sheetFormatPr baseColWidth="10" defaultRowHeight="14.25"/>
  <cols>
    <col min="1" max="1" width="11.42578125" style="240"/>
    <col min="2" max="2" width="27.7109375" style="240" customWidth="1"/>
    <col min="3" max="3" width="35" style="240" customWidth="1"/>
    <col min="4" max="4" width="14" style="240" customWidth="1"/>
    <col min="5" max="5" width="11.42578125" style="240"/>
    <col min="6" max="6" width="14" style="240" customWidth="1"/>
    <col min="7" max="7" width="34.5703125" style="240" customWidth="1"/>
    <col min="8" max="8" width="11.140625" style="240" customWidth="1"/>
    <col min="9" max="9" width="9.28515625" style="240" customWidth="1"/>
    <col min="10" max="10" width="11.85546875" style="240" customWidth="1"/>
    <col min="11" max="11" width="15.28515625" style="240" customWidth="1"/>
    <col min="12" max="12" width="19.7109375" style="240" customWidth="1"/>
    <col min="13" max="13" width="14.7109375" style="240" customWidth="1"/>
    <col min="14" max="14" width="13.28515625" style="240" customWidth="1"/>
    <col min="15" max="15" width="18.5703125" style="240" customWidth="1"/>
    <col min="16" max="16" width="16.28515625" style="240" customWidth="1"/>
    <col min="17" max="17" width="13.85546875" style="240" customWidth="1"/>
    <col min="18" max="261" width="11.42578125" style="240"/>
    <col min="262" max="262" width="26.28515625" style="240" customWidth="1"/>
    <col min="263" max="263" width="14" style="240" customWidth="1"/>
    <col min="264" max="264" width="11.42578125" style="240"/>
    <col min="265" max="265" width="14" style="240" customWidth="1"/>
    <col min="266" max="266" width="34.5703125" style="240" customWidth="1"/>
    <col min="267" max="267" width="14.28515625" style="240" customWidth="1"/>
    <col min="268" max="268" width="11.140625" style="240" customWidth="1"/>
    <col min="269" max="269" width="12.85546875" style="240" customWidth="1"/>
    <col min="270" max="270" width="15.28515625" style="240" customWidth="1"/>
    <col min="271" max="271" width="17.85546875" style="240" customWidth="1"/>
    <col min="272" max="272" width="16.28515625" style="240" customWidth="1"/>
    <col min="273" max="273" width="13.85546875" style="240" customWidth="1"/>
    <col min="274" max="517" width="11.42578125" style="240"/>
    <col min="518" max="518" width="26.28515625" style="240" customWidth="1"/>
    <col min="519" max="519" width="14" style="240" customWidth="1"/>
    <col min="520" max="520" width="11.42578125" style="240"/>
    <col min="521" max="521" width="14" style="240" customWidth="1"/>
    <col min="522" max="522" width="34.5703125" style="240" customWidth="1"/>
    <col min="523" max="523" width="14.28515625" style="240" customWidth="1"/>
    <col min="524" max="524" width="11.140625" style="240" customWidth="1"/>
    <col min="525" max="525" width="12.85546875" style="240" customWidth="1"/>
    <col min="526" max="526" width="15.28515625" style="240" customWidth="1"/>
    <col min="527" max="527" width="17.85546875" style="240" customWidth="1"/>
    <col min="528" max="528" width="16.28515625" style="240" customWidth="1"/>
    <col min="529" max="529" width="13.85546875" style="240" customWidth="1"/>
    <col min="530" max="773" width="11.42578125" style="240"/>
    <col min="774" max="774" width="26.28515625" style="240" customWidth="1"/>
    <col min="775" max="775" width="14" style="240" customWidth="1"/>
    <col min="776" max="776" width="11.42578125" style="240"/>
    <col min="777" max="777" width="14" style="240" customWidth="1"/>
    <col min="778" max="778" width="34.5703125" style="240" customWidth="1"/>
    <col min="779" max="779" width="14.28515625" style="240" customWidth="1"/>
    <col min="780" max="780" width="11.140625" style="240" customWidth="1"/>
    <col min="781" max="781" width="12.85546875" style="240" customWidth="1"/>
    <col min="782" max="782" width="15.28515625" style="240" customWidth="1"/>
    <col min="783" max="783" width="17.85546875" style="240" customWidth="1"/>
    <col min="784" max="784" width="16.28515625" style="240" customWidth="1"/>
    <col min="785" max="785" width="13.85546875" style="240" customWidth="1"/>
    <col min="786" max="1029" width="11.42578125" style="240"/>
    <col min="1030" max="1030" width="26.28515625" style="240" customWidth="1"/>
    <col min="1031" max="1031" width="14" style="240" customWidth="1"/>
    <col min="1032" max="1032" width="11.42578125" style="240"/>
    <col min="1033" max="1033" width="14" style="240" customWidth="1"/>
    <col min="1034" max="1034" width="34.5703125" style="240" customWidth="1"/>
    <col min="1035" max="1035" width="14.28515625" style="240" customWidth="1"/>
    <col min="1036" max="1036" width="11.140625" style="240" customWidth="1"/>
    <col min="1037" max="1037" width="12.85546875" style="240" customWidth="1"/>
    <col min="1038" max="1038" width="15.28515625" style="240" customWidth="1"/>
    <col min="1039" max="1039" width="17.85546875" style="240" customWidth="1"/>
    <col min="1040" max="1040" width="16.28515625" style="240" customWidth="1"/>
    <col min="1041" max="1041" width="13.85546875" style="240" customWidth="1"/>
    <col min="1042" max="1285" width="11.42578125" style="240"/>
    <col min="1286" max="1286" width="26.28515625" style="240" customWidth="1"/>
    <col min="1287" max="1287" width="14" style="240" customWidth="1"/>
    <col min="1288" max="1288" width="11.42578125" style="240"/>
    <col min="1289" max="1289" width="14" style="240" customWidth="1"/>
    <col min="1290" max="1290" width="34.5703125" style="240" customWidth="1"/>
    <col min="1291" max="1291" width="14.28515625" style="240" customWidth="1"/>
    <col min="1292" max="1292" width="11.140625" style="240" customWidth="1"/>
    <col min="1293" max="1293" width="12.85546875" style="240" customWidth="1"/>
    <col min="1294" max="1294" width="15.28515625" style="240" customWidth="1"/>
    <col min="1295" max="1295" width="17.85546875" style="240" customWidth="1"/>
    <col min="1296" max="1296" width="16.28515625" style="240" customWidth="1"/>
    <col min="1297" max="1297" width="13.85546875" style="240" customWidth="1"/>
    <col min="1298" max="1541" width="11.42578125" style="240"/>
    <col min="1542" max="1542" width="26.28515625" style="240" customWidth="1"/>
    <col min="1543" max="1543" width="14" style="240" customWidth="1"/>
    <col min="1544" max="1544" width="11.42578125" style="240"/>
    <col min="1545" max="1545" width="14" style="240" customWidth="1"/>
    <col min="1546" max="1546" width="34.5703125" style="240" customWidth="1"/>
    <col min="1547" max="1547" width="14.28515625" style="240" customWidth="1"/>
    <col min="1548" max="1548" width="11.140625" style="240" customWidth="1"/>
    <col min="1549" max="1549" width="12.85546875" style="240" customWidth="1"/>
    <col min="1550" max="1550" width="15.28515625" style="240" customWidth="1"/>
    <col min="1551" max="1551" width="17.85546875" style="240" customWidth="1"/>
    <col min="1552" max="1552" width="16.28515625" style="240" customWidth="1"/>
    <col min="1553" max="1553" width="13.85546875" style="240" customWidth="1"/>
    <col min="1554" max="1797" width="11.42578125" style="240"/>
    <col min="1798" max="1798" width="26.28515625" style="240" customWidth="1"/>
    <col min="1799" max="1799" width="14" style="240" customWidth="1"/>
    <col min="1800" max="1800" width="11.42578125" style="240"/>
    <col min="1801" max="1801" width="14" style="240" customWidth="1"/>
    <col min="1802" max="1802" width="34.5703125" style="240" customWidth="1"/>
    <col min="1803" max="1803" width="14.28515625" style="240" customWidth="1"/>
    <col min="1804" max="1804" width="11.140625" style="240" customWidth="1"/>
    <col min="1805" max="1805" width="12.85546875" style="240" customWidth="1"/>
    <col min="1806" max="1806" width="15.28515625" style="240" customWidth="1"/>
    <col min="1807" max="1807" width="17.85546875" style="240" customWidth="1"/>
    <col min="1808" max="1808" width="16.28515625" style="240" customWidth="1"/>
    <col min="1809" max="1809" width="13.85546875" style="240" customWidth="1"/>
    <col min="1810" max="2053" width="11.42578125" style="240"/>
    <col min="2054" max="2054" width="26.28515625" style="240" customWidth="1"/>
    <col min="2055" max="2055" width="14" style="240" customWidth="1"/>
    <col min="2056" max="2056" width="11.42578125" style="240"/>
    <col min="2057" max="2057" width="14" style="240" customWidth="1"/>
    <col min="2058" max="2058" width="34.5703125" style="240" customWidth="1"/>
    <col min="2059" max="2059" width="14.28515625" style="240" customWidth="1"/>
    <col min="2060" max="2060" width="11.140625" style="240" customWidth="1"/>
    <col min="2061" max="2061" width="12.85546875" style="240" customWidth="1"/>
    <col min="2062" max="2062" width="15.28515625" style="240" customWidth="1"/>
    <col min="2063" max="2063" width="17.85546875" style="240" customWidth="1"/>
    <col min="2064" max="2064" width="16.28515625" style="240" customWidth="1"/>
    <col min="2065" max="2065" width="13.85546875" style="240" customWidth="1"/>
    <col min="2066" max="2309" width="11.42578125" style="240"/>
    <col min="2310" max="2310" width="26.28515625" style="240" customWidth="1"/>
    <col min="2311" max="2311" width="14" style="240" customWidth="1"/>
    <col min="2312" max="2312" width="11.42578125" style="240"/>
    <col min="2313" max="2313" width="14" style="240" customWidth="1"/>
    <col min="2314" max="2314" width="34.5703125" style="240" customWidth="1"/>
    <col min="2315" max="2315" width="14.28515625" style="240" customWidth="1"/>
    <col min="2316" max="2316" width="11.140625" style="240" customWidth="1"/>
    <col min="2317" max="2317" width="12.85546875" style="240" customWidth="1"/>
    <col min="2318" max="2318" width="15.28515625" style="240" customWidth="1"/>
    <col min="2319" max="2319" width="17.85546875" style="240" customWidth="1"/>
    <col min="2320" max="2320" width="16.28515625" style="240" customWidth="1"/>
    <col min="2321" max="2321" width="13.85546875" style="240" customWidth="1"/>
    <col min="2322" max="2565" width="11.42578125" style="240"/>
    <col min="2566" max="2566" width="26.28515625" style="240" customWidth="1"/>
    <col min="2567" max="2567" width="14" style="240" customWidth="1"/>
    <col min="2568" max="2568" width="11.42578125" style="240"/>
    <col min="2569" max="2569" width="14" style="240" customWidth="1"/>
    <col min="2570" max="2570" width="34.5703125" style="240" customWidth="1"/>
    <col min="2571" max="2571" width="14.28515625" style="240" customWidth="1"/>
    <col min="2572" max="2572" width="11.140625" style="240" customWidth="1"/>
    <col min="2573" max="2573" width="12.85546875" style="240" customWidth="1"/>
    <col min="2574" max="2574" width="15.28515625" style="240" customWidth="1"/>
    <col min="2575" max="2575" width="17.85546875" style="240" customWidth="1"/>
    <col min="2576" max="2576" width="16.28515625" style="240" customWidth="1"/>
    <col min="2577" max="2577" width="13.85546875" style="240" customWidth="1"/>
    <col min="2578" max="2821" width="11.42578125" style="240"/>
    <col min="2822" max="2822" width="26.28515625" style="240" customWidth="1"/>
    <col min="2823" max="2823" width="14" style="240" customWidth="1"/>
    <col min="2824" max="2824" width="11.42578125" style="240"/>
    <col min="2825" max="2825" width="14" style="240" customWidth="1"/>
    <col min="2826" max="2826" width="34.5703125" style="240" customWidth="1"/>
    <col min="2827" max="2827" width="14.28515625" style="240" customWidth="1"/>
    <col min="2828" max="2828" width="11.140625" style="240" customWidth="1"/>
    <col min="2829" max="2829" width="12.85546875" style="240" customWidth="1"/>
    <col min="2830" max="2830" width="15.28515625" style="240" customWidth="1"/>
    <col min="2831" max="2831" width="17.85546875" style="240" customWidth="1"/>
    <col min="2832" max="2832" width="16.28515625" style="240" customWidth="1"/>
    <col min="2833" max="2833" width="13.85546875" style="240" customWidth="1"/>
    <col min="2834" max="3077" width="11.42578125" style="240"/>
    <col min="3078" max="3078" width="26.28515625" style="240" customWidth="1"/>
    <col min="3079" max="3079" width="14" style="240" customWidth="1"/>
    <col min="3080" max="3080" width="11.42578125" style="240"/>
    <col min="3081" max="3081" width="14" style="240" customWidth="1"/>
    <col min="3082" max="3082" width="34.5703125" style="240" customWidth="1"/>
    <col min="3083" max="3083" width="14.28515625" style="240" customWidth="1"/>
    <col min="3084" max="3084" width="11.140625" style="240" customWidth="1"/>
    <col min="3085" max="3085" width="12.85546875" style="240" customWidth="1"/>
    <col min="3086" max="3086" width="15.28515625" style="240" customWidth="1"/>
    <col min="3087" max="3087" width="17.85546875" style="240" customWidth="1"/>
    <col min="3088" max="3088" width="16.28515625" style="240" customWidth="1"/>
    <col min="3089" max="3089" width="13.85546875" style="240" customWidth="1"/>
    <col min="3090" max="3333" width="11.42578125" style="240"/>
    <col min="3334" max="3334" width="26.28515625" style="240" customWidth="1"/>
    <col min="3335" max="3335" width="14" style="240" customWidth="1"/>
    <col min="3336" max="3336" width="11.42578125" style="240"/>
    <col min="3337" max="3337" width="14" style="240" customWidth="1"/>
    <col min="3338" max="3338" width="34.5703125" style="240" customWidth="1"/>
    <col min="3339" max="3339" width="14.28515625" style="240" customWidth="1"/>
    <col min="3340" max="3340" width="11.140625" style="240" customWidth="1"/>
    <col min="3341" max="3341" width="12.85546875" style="240" customWidth="1"/>
    <col min="3342" max="3342" width="15.28515625" style="240" customWidth="1"/>
    <col min="3343" max="3343" width="17.85546875" style="240" customWidth="1"/>
    <col min="3344" max="3344" width="16.28515625" style="240" customWidth="1"/>
    <col min="3345" max="3345" width="13.85546875" style="240" customWidth="1"/>
    <col min="3346" max="3589" width="11.42578125" style="240"/>
    <col min="3590" max="3590" width="26.28515625" style="240" customWidth="1"/>
    <col min="3591" max="3591" width="14" style="240" customWidth="1"/>
    <col min="3592" max="3592" width="11.42578125" style="240"/>
    <col min="3593" max="3593" width="14" style="240" customWidth="1"/>
    <col min="3594" max="3594" width="34.5703125" style="240" customWidth="1"/>
    <col min="3595" max="3595" width="14.28515625" style="240" customWidth="1"/>
    <col min="3596" max="3596" width="11.140625" style="240" customWidth="1"/>
    <col min="3597" max="3597" width="12.85546875" style="240" customWidth="1"/>
    <col min="3598" max="3598" width="15.28515625" style="240" customWidth="1"/>
    <col min="3599" max="3599" width="17.85546875" style="240" customWidth="1"/>
    <col min="3600" max="3600" width="16.28515625" style="240" customWidth="1"/>
    <col min="3601" max="3601" width="13.85546875" style="240" customWidth="1"/>
    <col min="3602" max="3845" width="11.42578125" style="240"/>
    <col min="3846" max="3846" width="26.28515625" style="240" customWidth="1"/>
    <col min="3847" max="3847" width="14" style="240" customWidth="1"/>
    <col min="3848" max="3848" width="11.42578125" style="240"/>
    <col min="3849" max="3849" width="14" style="240" customWidth="1"/>
    <col min="3850" max="3850" width="34.5703125" style="240" customWidth="1"/>
    <col min="3851" max="3851" width="14.28515625" style="240" customWidth="1"/>
    <col min="3852" max="3852" width="11.140625" style="240" customWidth="1"/>
    <col min="3853" max="3853" width="12.85546875" style="240" customWidth="1"/>
    <col min="3854" max="3854" width="15.28515625" style="240" customWidth="1"/>
    <col min="3855" max="3855" width="17.85546875" style="240" customWidth="1"/>
    <col min="3856" max="3856" width="16.28515625" style="240" customWidth="1"/>
    <col min="3857" max="3857" width="13.85546875" style="240" customWidth="1"/>
    <col min="3858" max="4101" width="11.42578125" style="240"/>
    <col min="4102" max="4102" width="26.28515625" style="240" customWidth="1"/>
    <col min="4103" max="4103" width="14" style="240" customWidth="1"/>
    <col min="4104" max="4104" width="11.42578125" style="240"/>
    <col min="4105" max="4105" width="14" style="240" customWidth="1"/>
    <col min="4106" max="4106" width="34.5703125" style="240" customWidth="1"/>
    <col min="4107" max="4107" width="14.28515625" style="240" customWidth="1"/>
    <col min="4108" max="4108" width="11.140625" style="240" customWidth="1"/>
    <col min="4109" max="4109" width="12.85546875" style="240" customWidth="1"/>
    <col min="4110" max="4110" width="15.28515625" style="240" customWidth="1"/>
    <col min="4111" max="4111" width="17.85546875" style="240" customWidth="1"/>
    <col min="4112" max="4112" width="16.28515625" style="240" customWidth="1"/>
    <col min="4113" max="4113" width="13.85546875" style="240" customWidth="1"/>
    <col min="4114" max="4357" width="11.42578125" style="240"/>
    <col min="4358" max="4358" width="26.28515625" style="240" customWidth="1"/>
    <col min="4359" max="4359" width="14" style="240" customWidth="1"/>
    <col min="4360" max="4360" width="11.42578125" style="240"/>
    <col min="4361" max="4361" width="14" style="240" customWidth="1"/>
    <col min="4362" max="4362" width="34.5703125" style="240" customWidth="1"/>
    <col min="4363" max="4363" width="14.28515625" style="240" customWidth="1"/>
    <col min="4364" max="4364" width="11.140625" style="240" customWidth="1"/>
    <col min="4365" max="4365" width="12.85546875" style="240" customWidth="1"/>
    <col min="4366" max="4366" width="15.28515625" style="240" customWidth="1"/>
    <col min="4367" max="4367" width="17.85546875" style="240" customWidth="1"/>
    <col min="4368" max="4368" width="16.28515625" style="240" customWidth="1"/>
    <col min="4369" max="4369" width="13.85546875" style="240" customWidth="1"/>
    <col min="4370" max="4613" width="11.42578125" style="240"/>
    <col min="4614" max="4614" width="26.28515625" style="240" customWidth="1"/>
    <col min="4615" max="4615" width="14" style="240" customWidth="1"/>
    <col min="4616" max="4616" width="11.42578125" style="240"/>
    <col min="4617" max="4617" width="14" style="240" customWidth="1"/>
    <col min="4618" max="4618" width="34.5703125" style="240" customWidth="1"/>
    <col min="4619" max="4619" width="14.28515625" style="240" customWidth="1"/>
    <col min="4620" max="4620" width="11.140625" style="240" customWidth="1"/>
    <col min="4621" max="4621" width="12.85546875" style="240" customWidth="1"/>
    <col min="4622" max="4622" width="15.28515625" style="240" customWidth="1"/>
    <col min="4623" max="4623" width="17.85546875" style="240" customWidth="1"/>
    <col min="4624" max="4624" width="16.28515625" style="240" customWidth="1"/>
    <col min="4625" max="4625" width="13.85546875" style="240" customWidth="1"/>
    <col min="4626" max="4869" width="11.42578125" style="240"/>
    <col min="4870" max="4870" width="26.28515625" style="240" customWidth="1"/>
    <col min="4871" max="4871" width="14" style="240" customWidth="1"/>
    <col min="4872" max="4872" width="11.42578125" style="240"/>
    <col min="4873" max="4873" width="14" style="240" customWidth="1"/>
    <col min="4874" max="4874" width="34.5703125" style="240" customWidth="1"/>
    <col min="4875" max="4875" width="14.28515625" style="240" customWidth="1"/>
    <col min="4876" max="4876" width="11.140625" style="240" customWidth="1"/>
    <col min="4877" max="4877" width="12.85546875" style="240" customWidth="1"/>
    <col min="4878" max="4878" width="15.28515625" style="240" customWidth="1"/>
    <col min="4879" max="4879" width="17.85546875" style="240" customWidth="1"/>
    <col min="4880" max="4880" width="16.28515625" style="240" customWidth="1"/>
    <col min="4881" max="4881" width="13.85546875" style="240" customWidth="1"/>
    <col min="4882" max="5125" width="11.42578125" style="240"/>
    <col min="5126" max="5126" width="26.28515625" style="240" customWidth="1"/>
    <col min="5127" max="5127" width="14" style="240" customWidth="1"/>
    <col min="5128" max="5128" width="11.42578125" style="240"/>
    <col min="5129" max="5129" width="14" style="240" customWidth="1"/>
    <col min="5130" max="5130" width="34.5703125" style="240" customWidth="1"/>
    <col min="5131" max="5131" width="14.28515625" style="240" customWidth="1"/>
    <col min="5132" max="5132" width="11.140625" style="240" customWidth="1"/>
    <col min="5133" max="5133" width="12.85546875" style="240" customWidth="1"/>
    <col min="5134" max="5134" width="15.28515625" style="240" customWidth="1"/>
    <col min="5135" max="5135" width="17.85546875" style="240" customWidth="1"/>
    <col min="5136" max="5136" width="16.28515625" style="240" customWidth="1"/>
    <col min="5137" max="5137" width="13.85546875" style="240" customWidth="1"/>
    <col min="5138" max="5381" width="11.42578125" style="240"/>
    <col min="5382" max="5382" width="26.28515625" style="240" customWidth="1"/>
    <col min="5383" max="5383" width="14" style="240" customWidth="1"/>
    <col min="5384" max="5384" width="11.42578125" style="240"/>
    <col min="5385" max="5385" width="14" style="240" customWidth="1"/>
    <col min="5386" max="5386" width="34.5703125" style="240" customWidth="1"/>
    <col min="5387" max="5387" width="14.28515625" style="240" customWidth="1"/>
    <col min="5388" max="5388" width="11.140625" style="240" customWidth="1"/>
    <col min="5389" max="5389" width="12.85546875" style="240" customWidth="1"/>
    <col min="5390" max="5390" width="15.28515625" style="240" customWidth="1"/>
    <col min="5391" max="5391" width="17.85546875" style="240" customWidth="1"/>
    <col min="5392" max="5392" width="16.28515625" style="240" customWidth="1"/>
    <col min="5393" max="5393" width="13.85546875" style="240" customWidth="1"/>
    <col min="5394" max="5637" width="11.42578125" style="240"/>
    <col min="5638" max="5638" width="26.28515625" style="240" customWidth="1"/>
    <col min="5639" max="5639" width="14" style="240" customWidth="1"/>
    <col min="5640" max="5640" width="11.42578125" style="240"/>
    <col min="5641" max="5641" width="14" style="240" customWidth="1"/>
    <col min="5642" max="5642" width="34.5703125" style="240" customWidth="1"/>
    <col min="5643" max="5643" width="14.28515625" style="240" customWidth="1"/>
    <col min="5644" max="5644" width="11.140625" style="240" customWidth="1"/>
    <col min="5645" max="5645" width="12.85546875" style="240" customWidth="1"/>
    <col min="5646" max="5646" width="15.28515625" style="240" customWidth="1"/>
    <col min="5647" max="5647" width="17.85546875" style="240" customWidth="1"/>
    <col min="5648" max="5648" width="16.28515625" style="240" customWidth="1"/>
    <col min="5649" max="5649" width="13.85546875" style="240" customWidth="1"/>
    <col min="5650" max="5893" width="11.42578125" style="240"/>
    <col min="5894" max="5894" width="26.28515625" style="240" customWidth="1"/>
    <col min="5895" max="5895" width="14" style="240" customWidth="1"/>
    <col min="5896" max="5896" width="11.42578125" style="240"/>
    <col min="5897" max="5897" width="14" style="240" customWidth="1"/>
    <col min="5898" max="5898" width="34.5703125" style="240" customWidth="1"/>
    <col min="5899" max="5899" width="14.28515625" style="240" customWidth="1"/>
    <col min="5900" max="5900" width="11.140625" style="240" customWidth="1"/>
    <col min="5901" max="5901" width="12.85546875" style="240" customWidth="1"/>
    <col min="5902" max="5902" width="15.28515625" style="240" customWidth="1"/>
    <col min="5903" max="5903" width="17.85546875" style="240" customWidth="1"/>
    <col min="5904" max="5904" width="16.28515625" style="240" customWidth="1"/>
    <col min="5905" max="5905" width="13.85546875" style="240" customWidth="1"/>
    <col min="5906" max="6149" width="11.42578125" style="240"/>
    <col min="6150" max="6150" width="26.28515625" style="240" customWidth="1"/>
    <col min="6151" max="6151" width="14" style="240" customWidth="1"/>
    <col min="6152" max="6152" width="11.42578125" style="240"/>
    <col min="6153" max="6153" width="14" style="240" customWidth="1"/>
    <col min="6154" max="6154" width="34.5703125" style="240" customWidth="1"/>
    <col min="6155" max="6155" width="14.28515625" style="240" customWidth="1"/>
    <col min="6156" max="6156" width="11.140625" style="240" customWidth="1"/>
    <col min="6157" max="6157" width="12.85546875" style="240" customWidth="1"/>
    <col min="6158" max="6158" width="15.28515625" style="240" customWidth="1"/>
    <col min="6159" max="6159" width="17.85546875" style="240" customWidth="1"/>
    <col min="6160" max="6160" width="16.28515625" style="240" customWidth="1"/>
    <col min="6161" max="6161" width="13.85546875" style="240" customWidth="1"/>
    <col min="6162" max="6405" width="11.42578125" style="240"/>
    <col min="6406" max="6406" width="26.28515625" style="240" customWidth="1"/>
    <col min="6407" max="6407" width="14" style="240" customWidth="1"/>
    <col min="6408" max="6408" width="11.42578125" style="240"/>
    <col min="6409" max="6409" width="14" style="240" customWidth="1"/>
    <col min="6410" max="6410" width="34.5703125" style="240" customWidth="1"/>
    <col min="6411" max="6411" width="14.28515625" style="240" customWidth="1"/>
    <col min="6412" max="6412" width="11.140625" style="240" customWidth="1"/>
    <col min="6413" max="6413" width="12.85546875" style="240" customWidth="1"/>
    <col min="6414" max="6414" width="15.28515625" style="240" customWidth="1"/>
    <col min="6415" max="6415" width="17.85546875" style="240" customWidth="1"/>
    <col min="6416" max="6416" width="16.28515625" style="240" customWidth="1"/>
    <col min="6417" max="6417" width="13.85546875" style="240" customWidth="1"/>
    <col min="6418" max="6661" width="11.42578125" style="240"/>
    <col min="6662" max="6662" width="26.28515625" style="240" customWidth="1"/>
    <col min="6663" max="6663" width="14" style="240" customWidth="1"/>
    <col min="6664" max="6664" width="11.42578125" style="240"/>
    <col min="6665" max="6665" width="14" style="240" customWidth="1"/>
    <col min="6666" max="6666" width="34.5703125" style="240" customWidth="1"/>
    <col min="6667" max="6667" width="14.28515625" style="240" customWidth="1"/>
    <col min="6668" max="6668" width="11.140625" style="240" customWidth="1"/>
    <col min="6669" max="6669" width="12.85546875" style="240" customWidth="1"/>
    <col min="6670" max="6670" width="15.28515625" style="240" customWidth="1"/>
    <col min="6671" max="6671" width="17.85546875" style="240" customWidth="1"/>
    <col min="6672" max="6672" width="16.28515625" style="240" customWidth="1"/>
    <col min="6673" max="6673" width="13.85546875" style="240" customWidth="1"/>
    <col min="6674" max="6917" width="11.42578125" style="240"/>
    <col min="6918" max="6918" width="26.28515625" style="240" customWidth="1"/>
    <col min="6919" max="6919" width="14" style="240" customWidth="1"/>
    <col min="6920" max="6920" width="11.42578125" style="240"/>
    <col min="6921" max="6921" width="14" style="240" customWidth="1"/>
    <col min="6922" max="6922" width="34.5703125" style="240" customWidth="1"/>
    <col min="6923" max="6923" width="14.28515625" style="240" customWidth="1"/>
    <col min="6924" max="6924" width="11.140625" style="240" customWidth="1"/>
    <col min="6925" max="6925" width="12.85546875" style="240" customWidth="1"/>
    <col min="6926" max="6926" width="15.28515625" style="240" customWidth="1"/>
    <col min="6927" max="6927" width="17.85546875" style="240" customWidth="1"/>
    <col min="6928" max="6928" width="16.28515625" style="240" customWidth="1"/>
    <col min="6929" max="6929" width="13.85546875" style="240" customWidth="1"/>
    <col min="6930" max="7173" width="11.42578125" style="240"/>
    <col min="7174" max="7174" width="26.28515625" style="240" customWidth="1"/>
    <col min="7175" max="7175" width="14" style="240" customWidth="1"/>
    <col min="7176" max="7176" width="11.42578125" style="240"/>
    <col min="7177" max="7177" width="14" style="240" customWidth="1"/>
    <col min="7178" max="7178" width="34.5703125" style="240" customWidth="1"/>
    <col min="7179" max="7179" width="14.28515625" style="240" customWidth="1"/>
    <col min="7180" max="7180" width="11.140625" style="240" customWidth="1"/>
    <col min="7181" max="7181" width="12.85546875" style="240" customWidth="1"/>
    <col min="7182" max="7182" width="15.28515625" style="240" customWidth="1"/>
    <col min="7183" max="7183" width="17.85546875" style="240" customWidth="1"/>
    <col min="7184" max="7184" width="16.28515625" style="240" customWidth="1"/>
    <col min="7185" max="7185" width="13.85546875" style="240" customWidth="1"/>
    <col min="7186" max="7429" width="11.42578125" style="240"/>
    <col min="7430" max="7430" width="26.28515625" style="240" customWidth="1"/>
    <col min="7431" max="7431" width="14" style="240" customWidth="1"/>
    <col min="7432" max="7432" width="11.42578125" style="240"/>
    <col min="7433" max="7433" width="14" style="240" customWidth="1"/>
    <col min="7434" max="7434" width="34.5703125" style="240" customWidth="1"/>
    <col min="7435" max="7435" width="14.28515625" style="240" customWidth="1"/>
    <col min="7436" max="7436" width="11.140625" style="240" customWidth="1"/>
    <col min="7437" max="7437" width="12.85546875" style="240" customWidth="1"/>
    <col min="7438" max="7438" width="15.28515625" style="240" customWidth="1"/>
    <col min="7439" max="7439" width="17.85546875" style="240" customWidth="1"/>
    <col min="7440" max="7440" width="16.28515625" style="240" customWidth="1"/>
    <col min="7441" max="7441" width="13.85546875" style="240" customWidth="1"/>
    <col min="7442" max="7685" width="11.42578125" style="240"/>
    <col min="7686" max="7686" width="26.28515625" style="240" customWidth="1"/>
    <col min="7687" max="7687" width="14" style="240" customWidth="1"/>
    <col min="7688" max="7688" width="11.42578125" style="240"/>
    <col min="7689" max="7689" width="14" style="240" customWidth="1"/>
    <col min="7690" max="7690" width="34.5703125" style="240" customWidth="1"/>
    <col min="7691" max="7691" width="14.28515625" style="240" customWidth="1"/>
    <col min="7692" max="7692" width="11.140625" style="240" customWidth="1"/>
    <col min="7693" max="7693" width="12.85546875" style="240" customWidth="1"/>
    <col min="7694" max="7694" width="15.28515625" style="240" customWidth="1"/>
    <col min="7695" max="7695" width="17.85546875" style="240" customWidth="1"/>
    <col min="7696" max="7696" width="16.28515625" style="240" customWidth="1"/>
    <col min="7697" max="7697" width="13.85546875" style="240" customWidth="1"/>
    <col min="7698" max="7941" width="11.42578125" style="240"/>
    <col min="7942" max="7942" width="26.28515625" style="240" customWidth="1"/>
    <col min="7943" max="7943" width="14" style="240" customWidth="1"/>
    <col min="7944" max="7944" width="11.42578125" style="240"/>
    <col min="7945" max="7945" width="14" style="240" customWidth="1"/>
    <col min="7946" max="7946" width="34.5703125" style="240" customWidth="1"/>
    <col min="7947" max="7947" width="14.28515625" style="240" customWidth="1"/>
    <col min="7948" max="7948" width="11.140625" style="240" customWidth="1"/>
    <col min="7949" max="7949" width="12.85546875" style="240" customWidth="1"/>
    <col min="7950" max="7950" width="15.28515625" style="240" customWidth="1"/>
    <col min="7951" max="7951" width="17.85546875" style="240" customWidth="1"/>
    <col min="7952" max="7952" width="16.28515625" style="240" customWidth="1"/>
    <col min="7953" max="7953" width="13.85546875" style="240" customWidth="1"/>
    <col min="7954" max="8197" width="11.42578125" style="240"/>
    <col min="8198" max="8198" width="26.28515625" style="240" customWidth="1"/>
    <col min="8199" max="8199" width="14" style="240" customWidth="1"/>
    <col min="8200" max="8200" width="11.42578125" style="240"/>
    <col min="8201" max="8201" width="14" style="240" customWidth="1"/>
    <col min="8202" max="8202" width="34.5703125" style="240" customWidth="1"/>
    <col min="8203" max="8203" width="14.28515625" style="240" customWidth="1"/>
    <col min="8204" max="8204" width="11.140625" style="240" customWidth="1"/>
    <col min="8205" max="8205" width="12.85546875" style="240" customWidth="1"/>
    <col min="8206" max="8206" width="15.28515625" style="240" customWidth="1"/>
    <col min="8207" max="8207" width="17.85546875" style="240" customWidth="1"/>
    <col min="8208" max="8208" width="16.28515625" style="240" customWidth="1"/>
    <col min="8209" max="8209" width="13.85546875" style="240" customWidth="1"/>
    <col min="8210" max="8453" width="11.42578125" style="240"/>
    <col min="8454" max="8454" width="26.28515625" style="240" customWidth="1"/>
    <col min="8455" max="8455" width="14" style="240" customWidth="1"/>
    <col min="8456" max="8456" width="11.42578125" style="240"/>
    <col min="8457" max="8457" width="14" style="240" customWidth="1"/>
    <col min="8458" max="8458" width="34.5703125" style="240" customWidth="1"/>
    <col min="8459" max="8459" width="14.28515625" style="240" customWidth="1"/>
    <col min="8460" max="8460" width="11.140625" style="240" customWidth="1"/>
    <col min="8461" max="8461" width="12.85546875" style="240" customWidth="1"/>
    <col min="8462" max="8462" width="15.28515625" style="240" customWidth="1"/>
    <col min="8463" max="8463" width="17.85546875" style="240" customWidth="1"/>
    <col min="8464" max="8464" width="16.28515625" style="240" customWidth="1"/>
    <col min="8465" max="8465" width="13.85546875" style="240" customWidth="1"/>
    <col min="8466" max="8709" width="11.42578125" style="240"/>
    <col min="8710" max="8710" width="26.28515625" style="240" customWidth="1"/>
    <col min="8711" max="8711" width="14" style="240" customWidth="1"/>
    <col min="8712" max="8712" width="11.42578125" style="240"/>
    <col min="8713" max="8713" width="14" style="240" customWidth="1"/>
    <col min="8714" max="8714" width="34.5703125" style="240" customWidth="1"/>
    <col min="8715" max="8715" width="14.28515625" style="240" customWidth="1"/>
    <col min="8716" max="8716" width="11.140625" style="240" customWidth="1"/>
    <col min="8717" max="8717" width="12.85546875" style="240" customWidth="1"/>
    <col min="8718" max="8718" width="15.28515625" style="240" customWidth="1"/>
    <col min="8719" max="8719" width="17.85546875" style="240" customWidth="1"/>
    <col min="8720" max="8720" width="16.28515625" style="240" customWidth="1"/>
    <col min="8721" max="8721" width="13.85546875" style="240" customWidth="1"/>
    <col min="8722" max="8965" width="11.42578125" style="240"/>
    <col min="8966" max="8966" width="26.28515625" style="240" customWidth="1"/>
    <col min="8967" max="8967" width="14" style="240" customWidth="1"/>
    <col min="8968" max="8968" width="11.42578125" style="240"/>
    <col min="8969" max="8969" width="14" style="240" customWidth="1"/>
    <col min="8970" max="8970" width="34.5703125" style="240" customWidth="1"/>
    <col min="8971" max="8971" width="14.28515625" style="240" customWidth="1"/>
    <col min="8972" max="8972" width="11.140625" style="240" customWidth="1"/>
    <col min="8973" max="8973" width="12.85546875" style="240" customWidth="1"/>
    <col min="8974" max="8974" width="15.28515625" style="240" customWidth="1"/>
    <col min="8975" max="8975" width="17.85546875" style="240" customWidth="1"/>
    <col min="8976" max="8976" width="16.28515625" style="240" customWidth="1"/>
    <col min="8977" max="8977" width="13.85546875" style="240" customWidth="1"/>
    <col min="8978" max="9221" width="11.42578125" style="240"/>
    <col min="9222" max="9222" width="26.28515625" style="240" customWidth="1"/>
    <col min="9223" max="9223" width="14" style="240" customWidth="1"/>
    <col min="9224" max="9224" width="11.42578125" style="240"/>
    <col min="9225" max="9225" width="14" style="240" customWidth="1"/>
    <col min="9226" max="9226" width="34.5703125" style="240" customWidth="1"/>
    <col min="9227" max="9227" width="14.28515625" style="240" customWidth="1"/>
    <col min="9228" max="9228" width="11.140625" style="240" customWidth="1"/>
    <col min="9229" max="9229" width="12.85546875" style="240" customWidth="1"/>
    <col min="9230" max="9230" width="15.28515625" style="240" customWidth="1"/>
    <col min="9231" max="9231" width="17.85546875" style="240" customWidth="1"/>
    <col min="9232" max="9232" width="16.28515625" style="240" customWidth="1"/>
    <col min="9233" max="9233" width="13.85546875" style="240" customWidth="1"/>
    <col min="9234" max="9477" width="11.42578125" style="240"/>
    <col min="9478" max="9478" width="26.28515625" style="240" customWidth="1"/>
    <col min="9479" max="9479" width="14" style="240" customWidth="1"/>
    <col min="9480" max="9480" width="11.42578125" style="240"/>
    <col min="9481" max="9481" width="14" style="240" customWidth="1"/>
    <col min="9482" max="9482" width="34.5703125" style="240" customWidth="1"/>
    <col min="9483" max="9483" width="14.28515625" style="240" customWidth="1"/>
    <col min="9484" max="9484" width="11.140625" style="240" customWidth="1"/>
    <col min="9485" max="9485" width="12.85546875" style="240" customWidth="1"/>
    <col min="9486" max="9486" width="15.28515625" style="240" customWidth="1"/>
    <col min="9487" max="9487" width="17.85546875" style="240" customWidth="1"/>
    <col min="9488" max="9488" width="16.28515625" style="240" customWidth="1"/>
    <col min="9489" max="9489" width="13.85546875" style="240" customWidth="1"/>
    <col min="9490" max="9733" width="11.42578125" style="240"/>
    <col min="9734" max="9734" width="26.28515625" style="240" customWidth="1"/>
    <col min="9735" max="9735" width="14" style="240" customWidth="1"/>
    <col min="9736" max="9736" width="11.42578125" style="240"/>
    <col min="9737" max="9737" width="14" style="240" customWidth="1"/>
    <col min="9738" max="9738" width="34.5703125" style="240" customWidth="1"/>
    <col min="9739" max="9739" width="14.28515625" style="240" customWidth="1"/>
    <col min="9740" max="9740" width="11.140625" style="240" customWidth="1"/>
    <col min="9741" max="9741" width="12.85546875" style="240" customWidth="1"/>
    <col min="9742" max="9742" width="15.28515625" style="240" customWidth="1"/>
    <col min="9743" max="9743" width="17.85546875" style="240" customWidth="1"/>
    <col min="9744" max="9744" width="16.28515625" style="240" customWidth="1"/>
    <col min="9745" max="9745" width="13.85546875" style="240" customWidth="1"/>
    <col min="9746" max="9989" width="11.42578125" style="240"/>
    <col min="9990" max="9990" width="26.28515625" style="240" customWidth="1"/>
    <col min="9991" max="9991" width="14" style="240" customWidth="1"/>
    <col min="9992" max="9992" width="11.42578125" style="240"/>
    <col min="9993" max="9993" width="14" style="240" customWidth="1"/>
    <col min="9994" max="9994" width="34.5703125" style="240" customWidth="1"/>
    <col min="9995" max="9995" width="14.28515625" style="240" customWidth="1"/>
    <col min="9996" max="9996" width="11.140625" style="240" customWidth="1"/>
    <col min="9997" max="9997" width="12.85546875" style="240" customWidth="1"/>
    <col min="9998" max="9998" width="15.28515625" style="240" customWidth="1"/>
    <col min="9999" max="9999" width="17.85546875" style="240" customWidth="1"/>
    <col min="10000" max="10000" width="16.28515625" style="240" customWidth="1"/>
    <col min="10001" max="10001" width="13.85546875" style="240" customWidth="1"/>
    <col min="10002" max="10245" width="11.42578125" style="240"/>
    <col min="10246" max="10246" width="26.28515625" style="240" customWidth="1"/>
    <col min="10247" max="10247" width="14" style="240" customWidth="1"/>
    <col min="10248" max="10248" width="11.42578125" style="240"/>
    <col min="10249" max="10249" width="14" style="240" customWidth="1"/>
    <col min="10250" max="10250" width="34.5703125" style="240" customWidth="1"/>
    <col min="10251" max="10251" width="14.28515625" style="240" customWidth="1"/>
    <col min="10252" max="10252" width="11.140625" style="240" customWidth="1"/>
    <col min="10253" max="10253" width="12.85546875" style="240" customWidth="1"/>
    <col min="10254" max="10254" width="15.28515625" style="240" customWidth="1"/>
    <col min="10255" max="10255" width="17.85546875" style="240" customWidth="1"/>
    <col min="10256" max="10256" width="16.28515625" style="240" customWidth="1"/>
    <col min="10257" max="10257" width="13.85546875" style="240" customWidth="1"/>
    <col min="10258" max="10501" width="11.42578125" style="240"/>
    <col min="10502" max="10502" width="26.28515625" style="240" customWidth="1"/>
    <col min="10503" max="10503" width="14" style="240" customWidth="1"/>
    <col min="10504" max="10504" width="11.42578125" style="240"/>
    <col min="10505" max="10505" width="14" style="240" customWidth="1"/>
    <col min="10506" max="10506" width="34.5703125" style="240" customWidth="1"/>
    <col min="10507" max="10507" width="14.28515625" style="240" customWidth="1"/>
    <col min="10508" max="10508" width="11.140625" style="240" customWidth="1"/>
    <col min="10509" max="10509" width="12.85546875" style="240" customWidth="1"/>
    <col min="10510" max="10510" width="15.28515625" style="240" customWidth="1"/>
    <col min="10511" max="10511" width="17.85546875" style="240" customWidth="1"/>
    <col min="10512" max="10512" width="16.28515625" style="240" customWidth="1"/>
    <col min="10513" max="10513" width="13.85546875" style="240" customWidth="1"/>
    <col min="10514" max="10757" width="11.42578125" style="240"/>
    <col min="10758" max="10758" width="26.28515625" style="240" customWidth="1"/>
    <col min="10759" max="10759" width="14" style="240" customWidth="1"/>
    <col min="10760" max="10760" width="11.42578125" style="240"/>
    <col min="10761" max="10761" width="14" style="240" customWidth="1"/>
    <col min="10762" max="10762" width="34.5703125" style="240" customWidth="1"/>
    <col min="10763" max="10763" width="14.28515625" style="240" customWidth="1"/>
    <col min="10764" max="10764" width="11.140625" style="240" customWidth="1"/>
    <col min="10765" max="10765" width="12.85546875" style="240" customWidth="1"/>
    <col min="10766" max="10766" width="15.28515625" style="240" customWidth="1"/>
    <col min="10767" max="10767" width="17.85546875" style="240" customWidth="1"/>
    <col min="10768" max="10768" width="16.28515625" style="240" customWidth="1"/>
    <col min="10769" max="10769" width="13.85546875" style="240" customWidth="1"/>
    <col min="10770" max="11013" width="11.42578125" style="240"/>
    <col min="11014" max="11014" width="26.28515625" style="240" customWidth="1"/>
    <col min="11015" max="11015" width="14" style="240" customWidth="1"/>
    <col min="11016" max="11016" width="11.42578125" style="240"/>
    <col min="11017" max="11017" width="14" style="240" customWidth="1"/>
    <col min="11018" max="11018" width="34.5703125" style="240" customWidth="1"/>
    <col min="11019" max="11019" width="14.28515625" style="240" customWidth="1"/>
    <col min="11020" max="11020" width="11.140625" style="240" customWidth="1"/>
    <col min="11021" max="11021" width="12.85546875" style="240" customWidth="1"/>
    <col min="11022" max="11022" width="15.28515625" style="240" customWidth="1"/>
    <col min="11023" max="11023" width="17.85546875" style="240" customWidth="1"/>
    <col min="11024" max="11024" width="16.28515625" style="240" customWidth="1"/>
    <col min="11025" max="11025" width="13.85546875" style="240" customWidth="1"/>
    <col min="11026" max="11269" width="11.42578125" style="240"/>
    <col min="11270" max="11270" width="26.28515625" style="240" customWidth="1"/>
    <col min="11271" max="11271" width="14" style="240" customWidth="1"/>
    <col min="11272" max="11272" width="11.42578125" style="240"/>
    <col min="11273" max="11273" width="14" style="240" customWidth="1"/>
    <col min="11274" max="11274" width="34.5703125" style="240" customWidth="1"/>
    <col min="11275" max="11275" width="14.28515625" style="240" customWidth="1"/>
    <col min="11276" max="11276" width="11.140625" style="240" customWidth="1"/>
    <col min="11277" max="11277" width="12.85546875" style="240" customWidth="1"/>
    <col min="11278" max="11278" width="15.28515625" style="240" customWidth="1"/>
    <col min="11279" max="11279" width="17.85546875" style="240" customWidth="1"/>
    <col min="11280" max="11280" width="16.28515625" style="240" customWidth="1"/>
    <col min="11281" max="11281" width="13.85546875" style="240" customWidth="1"/>
    <col min="11282" max="11525" width="11.42578125" style="240"/>
    <col min="11526" max="11526" width="26.28515625" style="240" customWidth="1"/>
    <col min="11527" max="11527" width="14" style="240" customWidth="1"/>
    <col min="11528" max="11528" width="11.42578125" style="240"/>
    <col min="11529" max="11529" width="14" style="240" customWidth="1"/>
    <col min="11530" max="11530" width="34.5703125" style="240" customWidth="1"/>
    <col min="11531" max="11531" width="14.28515625" style="240" customWidth="1"/>
    <col min="11532" max="11532" width="11.140625" style="240" customWidth="1"/>
    <col min="11533" max="11533" width="12.85546875" style="240" customWidth="1"/>
    <col min="11534" max="11534" width="15.28515625" style="240" customWidth="1"/>
    <col min="11535" max="11535" width="17.85546875" style="240" customWidth="1"/>
    <col min="11536" max="11536" width="16.28515625" style="240" customWidth="1"/>
    <col min="11537" max="11537" width="13.85546875" style="240" customWidth="1"/>
    <col min="11538" max="11781" width="11.42578125" style="240"/>
    <col min="11782" max="11782" width="26.28515625" style="240" customWidth="1"/>
    <col min="11783" max="11783" width="14" style="240" customWidth="1"/>
    <col min="11784" max="11784" width="11.42578125" style="240"/>
    <col min="11785" max="11785" width="14" style="240" customWidth="1"/>
    <col min="11786" max="11786" width="34.5703125" style="240" customWidth="1"/>
    <col min="11787" max="11787" width="14.28515625" style="240" customWidth="1"/>
    <col min="11788" max="11788" width="11.140625" style="240" customWidth="1"/>
    <col min="11789" max="11789" width="12.85546875" style="240" customWidth="1"/>
    <col min="11790" max="11790" width="15.28515625" style="240" customWidth="1"/>
    <col min="11791" max="11791" width="17.85546875" style="240" customWidth="1"/>
    <col min="11792" max="11792" width="16.28515625" style="240" customWidth="1"/>
    <col min="11793" max="11793" width="13.85546875" style="240" customWidth="1"/>
    <col min="11794" max="12037" width="11.42578125" style="240"/>
    <col min="12038" max="12038" width="26.28515625" style="240" customWidth="1"/>
    <col min="12039" max="12039" width="14" style="240" customWidth="1"/>
    <col min="12040" max="12040" width="11.42578125" style="240"/>
    <col min="12041" max="12041" width="14" style="240" customWidth="1"/>
    <col min="12042" max="12042" width="34.5703125" style="240" customWidth="1"/>
    <col min="12043" max="12043" width="14.28515625" style="240" customWidth="1"/>
    <col min="12044" max="12044" width="11.140625" style="240" customWidth="1"/>
    <col min="12045" max="12045" width="12.85546875" style="240" customWidth="1"/>
    <col min="12046" max="12046" width="15.28515625" style="240" customWidth="1"/>
    <col min="12047" max="12047" width="17.85546875" style="240" customWidth="1"/>
    <col min="12048" max="12048" width="16.28515625" style="240" customWidth="1"/>
    <col min="12049" max="12049" width="13.85546875" style="240" customWidth="1"/>
    <col min="12050" max="12293" width="11.42578125" style="240"/>
    <col min="12294" max="12294" width="26.28515625" style="240" customWidth="1"/>
    <col min="12295" max="12295" width="14" style="240" customWidth="1"/>
    <col min="12296" max="12296" width="11.42578125" style="240"/>
    <col min="12297" max="12297" width="14" style="240" customWidth="1"/>
    <col min="12298" max="12298" width="34.5703125" style="240" customWidth="1"/>
    <col min="12299" max="12299" width="14.28515625" style="240" customWidth="1"/>
    <col min="12300" max="12300" width="11.140625" style="240" customWidth="1"/>
    <col min="12301" max="12301" width="12.85546875" style="240" customWidth="1"/>
    <col min="12302" max="12302" width="15.28515625" style="240" customWidth="1"/>
    <col min="12303" max="12303" width="17.85546875" style="240" customWidth="1"/>
    <col min="12304" max="12304" width="16.28515625" style="240" customWidth="1"/>
    <col min="12305" max="12305" width="13.85546875" style="240" customWidth="1"/>
    <col min="12306" max="12549" width="11.42578125" style="240"/>
    <col min="12550" max="12550" width="26.28515625" style="240" customWidth="1"/>
    <col min="12551" max="12551" width="14" style="240" customWidth="1"/>
    <col min="12552" max="12552" width="11.42578125" style="240"/>
    <col min="12553" max="12553" width="14" style="240" customWidth="1"/>
    <col min="12554" max="12554" width="34.5703125" style="240" customWidth="1"/>
    <col min="12555" max="12555" width="14.28515625" style="240" customWidth="1"/>
    <col min="12556" max="12556" width="11.140625" style="240" customWidth="1"/>
    <col min="12557" max="12557" width="12.85546875" style="240" customWidth="1"/>
    <col min="12558" max="12558" width="15.28515625" style="240" customWidth="1"/>
    <col min="12559" max="12559" width="17.85546875" style="240" customWidth="1"/>
    <col min="12560" max="12560" width="16.28515625" style="240" customWidth="1"/>
    <col min="12561" max="12561" width="13.85546875" style="240" customWidth="1"/>
    <col min="12562" max="12805" width="11.42578125" style="240"/>
    <col min="12806" max="12806" width="26.28515625" style="240" customWidth="1"/>
    <col min="12807" max="12807" width="14" style="240" customWidth="1"/>
    <col min="12808" max="12808" width="11.42578125" style="240"/>
    <col min="12809" max="12809" width="14" style="240" customWidth="1"/>
    <col min="12810" max="12810" width="34.5703125" style="240" customWidth="1"/>
    <col min="12811" max="12811" width="14.28515625" style="240" customWidth="1"/>
    <col min="12812" max="12812" width="11.140625" style="240" customWidth="1"/>
    <col min="12813" max="12813" width="12.85546875" style="240" customWidth="1"/>
    <col min="12814" max="12814" width="15.28515625" style="240" customWidth="1"/>
    <col min="12815" max="12815" width="17.85546875" style="240" customWidth="1"/>
    <col min="12816" max="12816" width="16.28515625" style="240" customWidth="1"/>
    <col min="12817" max="12817" width="13.85546875" style="240" customWidth="1"/>
    <col min="12818" max="13061" width="11.42578125" style="240"/>
    <col min="13062" max="13062" width="26.28515625" style="240" customWidth="1"/>
    <col min="13063" max="13063" width="14" style="240" customWidth="1"/>
    <col min="13064" max="13064" width="11.42578125" style="240"/>
    <col min="13065" max="13065" width="14" style="240" customWidth="1"/>
    <col min="13066" max="13066" width="34.5703125" style="240" customWidth="1"/>
    <col min="13067" max="13067" width="14.28515625" style="240" customWidth="1"/>
    <col min="13068" max="13068" width="11.140625" style="240" customWidth="1"/>
    <col min="13069" max="13069" width="12.85546875" style="240" customWidth="1"/>
    <col min="13070" max="13070" width="15.28515625" style="240" customWidth="1"/>
    <col min="13071" max="13071" width="17.85546875" style="240" customWidth="1"/>
    <col min="13072" max="13072" width="16.28515625" style="240" customWidth="1"/>
    <col min="13073" max="13073" width="13.85546875" style="240" customWidth="1"/>
    <col min="13074" max="13317" width="11.42578125" style="240"/>
    <col min="13318" max="13318" width="26.28515625" style="240" customWidth="1"/>
    <col min="13319" max="13319" width="14" style="240" customWidth="1"/>
    <col min="13320" max="13320" width="11.42578125" style="240"/>
    <col min="13321" max="13321" width="14" style="240" customWidth="1"/>
    <col min="13322" max="13322" width="34.5703125" style="240" customWidth="1"/>
    <col min="13323" max="13323" width="14.28515625" style="240" customWidth="1"/>
    <col min="13324" max="13324" width="11.140625" style="240" customWidth="1"/>
    <col min="13325" max="13325" width="12.85546875" style="240" customWidth="1"/>
    <col min="13326" max="13326" width="15.28515625" style="240" customWidth="1"/>
    <col min="13327" max="13327" width="17.85546875" style="240" customWidth="1"/>
    <col min="13328" max="13328" width="16.28515625" style="240" customWidth="1"/>
    <col min="13329" max="13329" width="13.85546875" style="240" customWidth="1"/>
    <col min="13330" max="13573" width="11.42578125" style="240"/>
    <col min="13574" max="13574" width="26.28515625" style="240" customWidth="1"/>
    <col min="13575" max="13575" width="14" style="240" customWidth="1"/>
    <col min="13576" max="13576" width="11.42578125" style="240"/>
    <col min="13577" max="13577" width="14" style="240" customWidth="1"/>
    <col min="13578" max="13578" width="34.5703125" style="240" customWidth="1"/>
    <col min="13579" max="13579" width="14.28515625" style="240" customWidth="1"/>
    <col min="13580" max="13580" width="11.140625" style="240" customWidth="1"/>
    <col min="13581" max="13581" width="12.85546875" style="240" customWidth="1"/>
    <col min="13582" max="13582" width="15.28515625" style="240" customWidth="1"/>
    <col min="13583" max="13583" width="17.85546875" style="240" customWidth="1"/>
    <col min="13584" max="13584" width="16.28515625" style="240" customWidth="1"/>
    <col min="13585" max="13585" width="13.85546875" style="240" customWidth="1"/>
    <col min="13586" max="13829" width="11.42578125" style="240"/>
    <col min="13830" max="13830" width="26.28515625" style="240" customWidth="1"/>
    <col min="13831" max="13831" width="14" style="240" customWidth="1"/>
    <col min="13832" max="13832" width="11.42578125" style="240"/>
    <col min="13833" max="13833" width="14" style="240" customWidth="1"/>
    <col min="13834" max="13834" width="34.5703125" style="240" customWidth="1"/>
    <col min="13835" max="13835" width="14.28515625" style="240" customWidth="1"/>
    <col min="13836" max="13836" width="11.140625" style="240" customWidth="1"/>
    <col min="13837" max="13837" width="12.85546875" style="240" customWidth="1"/>
    <col min="13838" max="13838" width="15.28515625" style="240" customWidth="1"/>
    <col min="13839" max="13839" width="17.85546875" style="240" customWidth="1"/>
    <col min="13840" max="13840" width="16.28515625" style="240" customWidth="1"/>
    <col min="13841" max="13841" width="13.85546875" style="240" customWidth="1"/>
    <col min="13842" max="14085" width="11.42578125" style="240"/>
    <col min="14086" max="14086" width="26.28515625" style="240" customWidth="1"/>
    <col min="14087" max="14087" width="14" style="240" customWidth="1"/>
    <col min="14088" max="14088" width="11.42578125" style="240"/>
    <col min="14089" max="14089" width="14" style="240" customWidth="1"/>
    <col min="14090" max="14090" width="34.5703125" style="240" customWidth="1"/>
    <col min="14091" max="14091" width="14.28515625" style="240" customWidth="1"/>
    <col min="14092" max="14092" width="11.140625" style="240" customWidth="1"/>
    <col min="14093" max="14093" width="12.85546875" style="240" customWidth="1"/>
    <col min="14094" max="14094" width="15.28515625" style="240" customWidth="1"/>
    <col min="14095" max="14095" width="17.85546875" style="240" customWidth="1"/>
    <col min="14096" max="14096" width="16.28515625" style="240" customWidth="1"/>
    <col min="14097" max="14097" width="13.85546875" style="240" customWidth="1"/>
    <col min="14098" max="14341" width="11.42578125" style="240"/>
    <col min="14342" max="14342" width="26.28515625" style="240" customWidth="1"/>
    <col min="14343" max="14343" width="14" style="240" customWidth="1"/>
    <col min="14344" max="14344" width="11.42578125" style="240"/>
    <col min="14345" max="14345" width="14" style="240" customWidth="1"/>
    <col min="14346" max="14346" width="34.5703125" style="240" customWidth="1"/>
    <col min="14347" max="14347" width="14.28515625" style="240" customWidth="1"/>
    <col min="14348" max="14348" width="11.140625" style="240" customWidth="1"/>
    <col min="14349" max="14349" width="12.85546875" style="240" customWidth="1"/>
    <col min="14350" max="14350" width="15.28515625" style="240" customWidth="1"/>
    <col min="14351" max="14351" width="17.85546875" style="240" customWidth="1"/>
    <col min="14352" max="14352" width="16.28515625" style="240" customWidth="1"/>
    <col min="14353" max="14353" width="13.85546875" style="240" customWidth="1"/>
    <col min="14354" max="14597" width="11.42578125" style="240"/>
    <col min="14598" max="14598" width="26.28515625" style="240" customWidth="1"/>
    <col min="14599" max="14599" width="14" style="240" customWidth="1"/>
    <col min="14600" max="14600" width="11.42578125" style="240"/>
    <col min="14601" max="14601" width="14" style="240" customWidth="1"/>
    <col min="14602" max="14602" width="34.5703125" style="240" customWidth="1"/>
    <col min="14603" max="14603" width="14.28515625" style="240" customWidth="1"/>
    <col min="14604" max="14604" width="11.140625" style="240" customWidth="1"/>
    <col min="14605" max="14605" width="12.85546875" style="240" customWidth="1"/>
    <col min="14606" max="14606" width="15.28515625" style="240" customWidth="1"/>
    <col min="14607" max="14607" width="17.85546875" style="240" customWidth="1"/>
    <col min="14608" max="14608" width="16.28515625" style="240" customWidth="1"/>
    <col min="14609" max="14609" width="13.85546875" style="240" customWidth="1"/>
    <col min="14610" max="14853" width="11.42578125" style="240"/>
    <col min="14854" max="14854" width="26.28515625" style="240" customWidth="1"/>
    <col min="14855" max="14855" width="14" style="240" customWidth="1"/>
    <col min="14856" max="14856" width="11.42578125" style="240"/>
    <col min="14857" max="14857" width="14" style="240" customWidth="1"/>
    <col min="14858" max="14858" width="34.5703125" style="240" customWidth="1"/>
    <col min="14859" max="14859" width="14.28515625" style="240" customWidth="1"/>
    <col min="14860" max="14860" width="11.140625" style="240" customWidth="1"/>
    <col min="14861" max="14861" width="12.85546875" style="240" customWidth="1"/>
    <col min="14862" max="14862" width="15.28515625" style="240" customWidth="1"/>
    <col min="14863" max="14863" width="17.85546875" style="240" customWidth="1"/>
    <col min="14864" max="14864" width="16.28515625" style="240" customWidth="1"/>
    <col min="14865" max="14865" width="13.85546875" style="240" customWidth="1"/>
    <col min="14866" max="15109" width="11.42578125" style="240"/>
    <col min="15110" max="15110" width="26.28515625" style="240" customWidth="1"/>
    <col min="15111" max="15111" width="14" style="240" customWidth="1"/>
    <col min="15112" max="15112" width="11.42578125" style="240"/>
    <col min="15113" max="15113" width="14" style="240" customWidth="1"/>
    <col min="15114" max="15114" width="34.5703125" style="240" customWidth="1"/>
    <col min="15115" max="15115" width="14.28515625" style="240" customWidth="1"/>
    <col min="15116" max="15116" width="11.140625" style="240" customWidth="1"/>
    <col min="15117" max="15117" width="12.85546875" style="240" customWidth="1"/>
    <col min="15118" max="15118" width="15.28515625" style="240" customWidth="1"/>
    <col min="15119" max="15119" width="17.85546875" style="240" customWidth="1"/>
    <col min="15120" max="15120" width="16.28515625" style="240" customWidth="1"/>
    <col min="15121" max="15121" width="13.85546875" style="240" customWidth="1"/>
    <col min="15122" max="15365" width="11.42578125" style="240"/>
    <col min="15366" max="15366" width="26.28515625" style="240" customWidth="1"/>
    <col min="15367" max="15367" width="14" style="240" customWidth="1"/>
    <col min="15368" max="15368" width="11.42578125" style="240"/>
    <col min="15369" max="15369" width="14" style="240" customWidth="1"/>
    <col min="15370" max="15370" width="34.5703125" style="240" customWidth="1"/>
    <col min="15371" max="15371" width="14.28515625" style="240" customWidth="1"/>
    <col min="15372" max="15372" width="11.140625" style="240" customWidth="1"/>
    <col min="15373" max="15373" width="12.85546875" style="240" customWidth="1"/>
    <col min="15374" max="15374" width="15.28515625" style="240" customWidth="1"/>
    <col min="15375" max="15375" width="17.85546875" style="240" customWidth="1"/>
    <col min="15376" max="15376" width="16.28515625" style="240" customWidth="1"/>
    <col min="15377" max="15377" width="13.85546875" style="240" customWidth="1"/>
    <col min="15378" max="15621" width="11.42578125" style="240"/>
    <col min="15622" max="15622" width="26.28515625" style="240" customWidth="1"/>
    <col min="15623" max="15623" width="14" style="240" customWidth="1"/>
    <col min="15624" max="15624" width="11.42578125" style="240"/>
    <col min="15625" max="15625" width="14" style="240" customWidth="1"/>
    <col min="15626" max="15626" width="34.5703125" style="240" customWidth="1"/>
    <col min="15627" max="15627" width="14.28515625" style="240" customWidth="1"/>
    <col min="15628" max="15628" width="11.140625" style="240" customWidth="1"/>
    <col min="15629" max="15629" width="12.85546875" style="240" customWidth="1"/>
    <col min="15630" max="15630" width="15.28515625" style="240" customWidth="1"/>
    <col min="15631" max="15631" width="17.85546875" style="240" customWidth="1"/>
    <col min="15632" max="15632" width="16.28515625" style="240" customWidth="1"/>
    <col min="15633" max="15633" width="13.85546875" style="240" customWidth="1"/>
    <col min="15634" max="15877" width="11.42578125" style="240"/>
    <col min="15878" max="15878" width="26.28515625" style="240" customWidth="1"/>
    <col min="15879" max="15879" width="14" style="240" customWidth="1"/>
    <col min="15880" max="15880" width="11.42578125" style="240"/>
    <col min="15881" max="15881" width="14" style="240" customWidth="1"/>
    <col min="15882" max="15882" width="34.5703125" style="240" customWidth="1"/>
    <col min="15883" max="15883" width="14.28515625" style="240" customWidth="1"/>
    <col min="15884" max="15884" width="11.140625" style="240" customWidth="1"/>
    <col min="15885" max="15885" width="12.85546875" style="240" customWidth="1"/>
    <col min="15886" max="15886" width="15.28515625" style="240" customWidth="1"/>
    <col min="15887" max="15887" width="17.85546875" style="240" customWidth="1"/>
    <col min="15888" max="15888" width="16.28515625" style="240" customWidth="1"/>
    <col min="15889" max="15889" width="13.85546875" style="240" customWidth="1"/>
    <col min="15890" max="16133" width="11.42578125" style="240"/>
    <col min="16134" max="16134" width="26.28515625" style="240" customWidth="1"/>
    <col min="16135" max="16135" width="14" style="240" customWidth="1"/>
    <col min="16136" max="16136" width="11.42578125" style="240"/>
    <col min="16137" max="16137" width="14" style="240" customWidth="1"/>
    <col min="16138" max="16138" width="34.5703125" style="240" customWidth="1"/>
    <col min="16139" max="16139" width="14.28515625" style="240" customWidth="1"/>
    <col min="16140" max="16140" width="11.140625" style="240" customWidth="1"/>
    <col min="16141" max="16141" width="12.85546875" style="240" customWidth="1"/>
    <col min="16142" max="16142" width="15.28515625" style="240" customWidth="1"/>
    <col min="16143" max="16143" width="17.85546875" style="240" customWidth="1"/>
    <col min="16144" max="16144" width="16.28515625" style="240" customWidth="1"/>
    <col min="16145" max="16145" width="13.85546875" style="240" customWidth="1"/>
    <col min="16146" max="16384" width="11.42578125" style="240"/>
  </cols>
  <sheetData>
    <row r="1" spans="1:17" ht="66" customHeight="1">
      <c r="A1" s="235"/>
      <c r="B1" s="236"/>
      <c r="C1" s="237" t="s">
        <v>810</v>
      </c>
      <c r="D1" s="238"/>
      <c r="E1" s="238"/>
      <c r="F1" s="238"/>
      <c r="G1" s="238"/>
      <c r="H1" s="238"/>
      <c r="I1" s="238"/>
      <c r="J1" s="238"/>
      <c r="K1" s="238"/>
      <c r="L1" s="238"/>
      <c r="M1" s="238"/>
      <c r="N1" s="238"/>
      <c r="O1" s="238"/>
      <c r="P1" s="238"/>
      <c r="Q1" s="239"/>
    </row>
    <row r="2" spans="1:17" ht="40.5" customHeight="1">
      <c r="A2" s="241"/>
      <c r="B2" s="242"/>
      <c r="C2" s="243" t="s">
        <v>811</v>
      </c>
      <c r="D2" s="244"/>
      <c r="E2" s="244"/>
      <c r="F2" s="244"/>
      <c r="G2" s="244"/>
      <c r="H2" s="244"/>
      <c r="I2" s="244"/>
      <c r="J2" s="244"/>
      <c r="K2" s="244"/>
      <c r="L2" s="244"/>
      <c r="M2" s="244"/>
      <c r="N2" s="244"/>
      <c r="O2" s="244"/>
      <c r="P2" s="244"/>
      <c r="Q2" s="245"/>
    </row>
    <row r="3" spans="1:17" ht="25.5" customHeight="1">
      <c r="A3" s="246"/>
      <c r="B3" s="247"/>
      <c r="C3" s="248" t="s">
        <v>812</v>
      </c>
      <c r="D3" s="249"/>
      <c r="E3" s="249"/>
      <c r="F3" s="250"/>
      <c r="G3" s="248" t="s">
        <v>813</v>
      </c>
      <c r="H3" s="249"/>
      <c r="I3" s="249"/>
      <c r="J3" s="249"/>
      <c r="K3" s="249"/>
      <c r="L3" s="249"/>
      <c r="M3" s="249"/>
      <c r="N3" s="250"/>
      <c r="O3" s="251"/>
      <c r="P3" s="251"/>
      <c r="Q3" s="252"/>
    </row>
    <row r="4" spans="1:17" ht="24" customHeight="1">
      <c r="A4" s="523" t="s">
        <v>814</v>
      </c>
      <c r="B4" s="523" t="s">
        <v>815</v>
      </c>
      <c r="C4" s="518" t="s">
        <v>816</v>
      </c>
      <c r="D4" s="518" t="s">
        <v>177</v>
      </c>
      <c r="E4" s="518"/>
      <c r="F4" s="518" t="s">
        <v>817</v>
      </c>
      <c r="G4" s="518" t="s">
        <v>818</v>
      </c>
      <c r="H4" s="518" t="s">
        <v>178</v>
      </c>
      <c r="I4" s="518"/>
      <c r="J4" s="518" t="s">
        <v>819</v>
      </c>
      <c r="K4" s="519" t="s">
        <v>820</v>
      </c>
      <c r="L4" s="520"/>
      <c r="M4" s="521"/>
      <c r="N4" s="519" t="s">
        <v>821</v>
      </c>
      <c r="O4" s="520"/>
      <c r="P4" s="521"/>
      <c r="Q4" s="518" t="s">
        <v>822</v>
      </c>
    </row>
    <row r="5" spans="1:17" ht="48.75" customHeight="1">
      <c r="A5" s="524"/>
      <c r="B5" s="524"/>
      <c r="C5" s="518"/>
      <c r="D5" s="253" t="s">
        <v>11</v>
      </c>
      <c r="E5" s="253" t="s">
        <v>10</v>
      </c>
      <c r="F5" s="518"/>
      <c r="G5" s="518"/>
      <c r="H5" s="254" t="s">
        <v>823</v>
      </c>
      <c r="I5" s="254" t="s">
        <v>824</v>
      </c>
      <c r="J5" s="518"/>
      <c r="K5" s="255" t="s">
        <v>825</v>
      </c>
      <c r="L5" s="256" t="s">
        <v>826</v>
      </c>
      <c r="M5" s="255" t="s">
        <v>827</v>
      </c>
      <c r="N5" s="255" t="s">
        <v>828</v>
      </c>
      <c r="O5" s="255" t="s">
        <v>826</v>
      </c>
      <c r="P5" s="255" t="s">
        <v>829</v>
      </c>
      <c r="Q5" s="518"/>
    </row>
    <row r="6" spans="1:17" ht="97.5" customHeight="1">
      <c r="A6" s="257" t="s">
        <v>293</v>
      </c>
      <c r="B6" s="257" t="s">
        <v>403</v>
      </c>
      <c r="C6" s="258" t="s">
        <v>294</v>
      </c>
      <c r="D6" s="258" t="s">
        <v>830</v>
      </c>
      <c r="E6" s="258" t="s">
        <v>831</v>
      </c>
      <c r="F6" s="259" t="s">
        <v>832</v>
      </c>
      <c r="G6" s="258" t="s">
        <v>404</v>
      </c>
      <c r="H6" s="258"/>
      <c r="I6" s="258"/>
      <c r="J6" s="259" t="s">
        <v>832</v>
      </c>
      <c r="K6" s="258" t="s">
        <v>833</v>
      </c>
      <c r="L6" s="258" t="s">
        <v>405</v>
      </c>
      <c r="M6" s="258" t="s">
        <v>406</v>
      </c>
      <c r="N6" s="258" t="s">
        <v>834</v>
      </c>
      <c r="O6" s="258" t="s">
        <v>835</v>
      </c>
      <c r="P6" s="258" t="s">
        <v>836</v>
      </c>
      <c r="Q6" s="258" t="s">
        <v>407</v>
      </c>
    </row>
    <row r="7" spans="1:17" ht="99.75" customHeight="1">
      <c r="A7" s="257" t="s">
        <v>293</v>
      </c>
      <c r="B7" s="260" t="s">
        <v>330</v>
      </c>
      <c r="C7" s="258" t="s">
        <v>408</v>
      </c>
      <c r="D7" s="258" t="s">
        <v>830</v>
      </c>
      <c r="E7" s="258" t="s">
        <v>831</v>
      </c>
      <c r="F7" s="259" t="s">
        <v>837</v>
      </c>
      <c r="G7" s="258" t="s">
        <v>244</v>
      </c>
      <c r="H7" s="258"/>
      <c r="I7" s="258"/>
      <c r="J7" s="259" t="s">
        <v>832</v>
      </c>
      <c r="K7" s="258" t="s">
        <v>833</v>
      </c>
      <c r="L7" s="258" t="s">
        <v>405</v>
      </c>
      <c r="M7" s="258" t="s">
        <v>409</v>
      </c>
      <c r="N7" s="258" t="s">
        <v>834</v>
      </c>
      <c r="O7" s="258" t="s">
        <v>835</v>
      </c>
      <c r="P7" s="258" t="s">
        <v>836</v>
      </c>
      <c r="Q7" s="258" t="s">
        <v>410</v>
      </c>
    </row>
    <row r="8" spans="1:17" ht="94.5" customHeight="1">
      <c r="A8" s="261" t="s">
        <v>293</v>
      </c>
      <c r="B8" s="262" t="s">
        <v>334</v>
      </c>
      <c r="C8" s="258" t="s">
        <v>294</v>
      </c>
      <c r="D8" s="258" t="s">
        <v>830</v>
      </c>
      <c r="E8" s="258" t="s">
        <v>831</v>
      </c>
      <c r="F8" s="259" t="s">
        <v>832</v>
      </c>
      <c r="G8" s="258" t="s">
        <v>244</v>
      </c>
      <c r="H8" s="258"/>
      <c r="I8" s="258"/>
      <c r="J8" s="259" t="s">
        <v>832</v>
      </c>
      <c r="K8" s="258" t="s">
        <v>833</v>
      </c>
      <c r="L8" s="258" t="s">
        <v>405</v>
      </c>
      <c r="M8" s="258" t="s">
        <v>360</v>
      </c>
      <c r="N8" s="258" t="s">
        <v>834</v>
      </c>
      <c r="O8" s="258" t="s">
        <v>835</v>
      </c>
      <c r="P8" s="258" t="s">
        <v>836</v>
      </c>
      <c r="Q8" s="258" t="s">
        <v>411</v>
      </c>
    </row>
    <row r="9" spans="1:17" ht="102" customHeight="1">
      <c r="A9" s="261" t="s">
        <v>293</v>
      </c>
      <c r="B9" s="262" t="s">
        <v>553</v>
      </c>
      <c r="C9" s="258" t="s">
        <v>294</v>
      </c>
      <c r="D9" s="258" t="s">
        <v>830</v>
      </c>
      <c r="E9" s="258" t="s">
        <v>831</v>
      </c>
      <c r="F9" s="259" t="s">
        <v>832</v>
      </c>
      <c r="G9" s="258" t="s">
        <v>244</v>
      </c>
      <c r="H9" s="258"/>
      <c r="I9" s="258"/>
      <c r="J9" s="259" t="s">
        <v>832</v>
      </c>
      <c r="K9" s="258" t="s">
        <v>833</v>
      </c>
      <c r="L9" s="258" t="s">
        <v>405</v>
      </c>
      <c r="M9" s="258" t="s">
        <v>360</v>
      </c>
      <c r="N9" s="258" t="s">
        <v>834</v>
      </c>
      <c r="O9" s="258" t="s">
        <v>835</v>
      </c>
      <c r="P9" s="258" t="s">
        <v>836</v>
      </c>
      <c r="Q9" s="258" t="s">
        <v>552</v>
      </c>
    </row>
    <row r="10" spans="1:17" ht="94.5" customHeight="1">
      <c r="A10" s="260" t="s">
        <v>293</v>
      </c>
      <c r="B10" s="260" t="s">
        <v>754</v>
      </c>
      <c r="C10" s="258" t="s">
        <v>400</v>
      </c>
      <c r="D10" s="258" t="s">
        <v>838</v>
      </c>
      <c r="E10" s="258" t="s">
        <v>831</v>
      </c>
      <c r="F10" s="259" t="s">
        <v>832</v>
      </c>
      <c r="G10" s="258" t="s">
        <v>404</v>
      </c>
      <c r="H10" s="258"/>
      <c r="I10" s="258"/>
      <c r="J10" s="259" t="s">
        <v>832</v>
      </c>
      <c r="K10" s="258" t="s">
        <v>833</v>
      </c>
      <c r="L10" s="258" t="s">
        <v>405</v>
      </c>
      <c r="M10" s="258" t="s">
        <v>486</v>
      </c>
      <c r="N10" s="258" t="s">
        <v>834</v>
      </c>
      <c r="O10" s="258" t="s">
        <v>835</v>
      </c>
      <c r="P10" s="258" t="s">
        <v>836</v>
      </c>
      <c r="Q10" s="258" t="s">
        <v>555</v>
      </c>
    </row>
    <row r="11" spans="1:17" ht="120" customHeight="1">
      <c r="A11" s="260" t="s">
        <v>293</v>
      </c>
      <c r="B11" s="260" t="s">
        <v>339</v>
      </c>
      <c r="C11" s="258" t="s">
        <v>294</v>
      </c>
      <c r="D11" s="258" t="s">
        <v>830</v>
      </c>
      <c r="E11" s="258" t="s">
        <v>831</v>
      </c>
      <c r="F11" s="259" t="s">
        <v>832</v>
      </c>
      <c r="G11" s="258" t="s">
        <v>244</v>
      </c>
      <c r="H11" s="258"/>
      <c r="I11" s="258"/>
      <c r="J11" s="259" t="s">
        <v>832</v>
      </c>
      <c r="K11" s="258" t="s">
        <v>833</v>
      </c>
      <c r="L11" s="258" t="s">
        <v>405</v>
      </c>
      <c r="M11" s="258" t="s">
        <v>360</v>
      </c>
      <c r="N11" s="258" t="s">
        <v>834</v>
      </c>
      <c r="O11" s="258" t="s">
        <v>835</v>
      </c>
      <c r="P11" s="258" t="s">
        <v>836</v>
      </c>
      <c r="Q11" s="258" t="s">
        <v>556</v>
      </c>
    </row>
    <row r="12" spans="1:17" ht="120" customHeight="1">
      <c r="A12" s="260" t="s">
        <v>293</v>
      </c>
      <c r="B12" s="260" t="s">
        <v>259</v>
      </c>
      <c r="C12" s="258" t="s">
        <v>294</v>
      </c>
      <c r="D12" s="258" t="s">
        <v>830</v>
      </c>
      <c r="E12" s="258" t="s">
        <v>831</v>
      </c>
      <c r="F12" s="259" t="s">
        <v>832</v>
      </c>
      <c r="G12" s="258" t="s">
        <v>404</v>
      </c>
      <c r="H12" s="258"/>
      <c r="I12" s="258"/>
      <c r="J12" s="259" t="s">
        <v>832</v>
      </c>
      <c r="K12" s="258" t="s">
        <v>833</v>
      </c>
      <c r="L12" s="258" t="s">
        <v>405</v>
      </c>
      <c r="M12" s="258" t="s">
        <v>406</v>
      </c>
      <c r="N12" s="258" t="s">
        <v>834</v>
      </c>
      <c r="O12" s="258" t="s">
        <v>835</v>
      </c>
      <c r="P12" s="258" t="s">
        <v>836</v>
      </c>
      <c r="Q12" s="258" t="s">
        <v>557</v>
      </c>
    </row>
    <row r="13" spans="1:17" ht="15" thickBot="1">
      <c r="D13" s="522" t="s">
        <v>813</v>
      </c>
      <c r="E13" s="522"/>
      <c r="F13" s="522"/>
      <c r="G13" s="522"/>
    </row>
    <row r="14" spans="1:17" ht="15" thickBot="1">
      <c r="C14" s="507" t="s">
        <v>663</v>
      </c>
      <c r="D14" s="508"/>
      <c r="E14" s="508"/>
      <c r="F14" s="508"/>
      <c r="G14" s="508"/>
      <c r="H14" s="508"/>
      <c r="I14" s="508"/>
      <c r="J14" s="263"/>
    </row>
    <row r="15" spans="1:17" ht="15" thickBot="1">
      <c r="C15" s="509" t="s">
        <v>664</v>
      </c>
      <c r="D15" s="511" t="s">
        <v>665</v>
      </c>
      <c r="E15" s="512"/>
      <c r="F15" s="513"/>
      <c r="G15" s="264" t="s">
        <v>666</v>
      </c>
      <c r="H15" s="514" t="s">
        <v>667</v>
      </c>
      <c r="I15" s="515"/>
      <c r="J15" s="265"/>
    </row>
    <row r="16" spans="1:17" ht="15" thickBot="1">
      <c r="C16" s="510"/>
      <c r="D16" s="266" t="s">
        <v>20</v>
      </c>
      <c r="E16" s="266" t="s">
        <v>668</v>
      </c>
      <c r="F16" s="266" t="s">
        <v>22</v>
      </c>
      <c r="G16" s="267" t="s">
        <v>669</v>
      </c>
      <c r="H16" s="268" t="s">
        <v>670</v>
      </c>
      <c r="I16" s="269" t="s">
        <v>671</v>
      </c>
      <c r="J16" s="265"/>
    </row>
    <row r="17" spans="3:10" ht="24.75" thickBot="1">
      <c r="C17" s="270"/>
      <c r="D17" s="271"/>
      <c r="E17" s="271"/>
      <c r="F17" s="271"/>
      <c r="G17" s="272" t="s">
        <v>673</v>
      </c>
      <c r="H17" s="273">
        <v>15</v>
      </c>
      <c r="I17" s="274"/>
      <c r="J17" s="265"/>
    </row>
    <row r="18" spans="3:10" ht="36.75" thickBot="1">
      <c r="C18" s="270"/>
      <c r="D18" s="271"/>
      <c r="E18" s="271"/>
      <c r="F18" s="271"/>
      <c r="G18" s="272" t="s">
        <v>676</v>
      </c>
      <c r="H18" s="273">
        <v>5</v>
      </c>
      <c r="I18" s="274"/>
      <c r="J18" s="265"/>
    </row>
    <row r="19" spans="3:10" ht="15.75" thickBot="1">
      <c r="C19" s="270"/>
      <c r="D19" s="271"/>
      <c r="E19" s="271"/>
      <c r="F19" s="271"/>
      <c r="G19" s="272" t="s">
        <v>677</v>
      </c>
      <c r="H19" s="273">
        <v>15</v>
      </c>
      <c r="I19" s="274"/>
      <c r="J19" s="265"/>
    </row>
    <row r="20" spans="3:10" ht="15.75" thickBot="1">
      <c r="C20" s="270"/>
      <c r="D20" s="271"/>
      <c r="E20" s="271"/>
      <c r="F20" s="271"/>
      <c r="G20" s="272" t="s">
        <v>680</v>
      </c>
      <c r="H20" s="273">
        <v>10</v>
      </c>
      <c r="I20" s="274"/>
      <c r="J20" s="265"/>
    </row>
    <row r="21" spans="3:10" ht="24.75" thickBot="1">
      <c r="C21" s="270"/>
      <c r="D21" s="271"/>
      <c r="E21" s="271"/>
      <c r="F21" s="271"/>
      <c r="G21" s="272" t="s">
        <v>682</v>
      </c>
      <c r="H21" s="273">
        <v>15</v>
      </c>
      <c r="I21" s="274"/>
      <c r="J21" s="265"/>
    </row>
    <row r="22" spans="3:10" ht="24.75" thickBot="1">
      <c r="C22" s="270"/>
      <c r="D22" s="271"/>
      <c r="E22" s="271"/>
      <c r="F22" s="271"/>
      <c r="G22" s="272" t="s">
        <v>683</v>
      </c>
      <c r="H22" s="273">
        <v>10</v>
      </c>
      <c r="I22" s="274"/>
      <c r="J22" s="265"/>
    </row>
    <row r="23" spans="3:10" ht="24.75" thickBot="1">
      <c r="C23" s="270"/>
      <c r="D23" s="271"/>
      <c r="E23" s="271"/>
      <c r="F23" s="271"/>
      <c r="G23" s="272" t="s">
        <v>685</v>
      </c>
      <c r="H23" s="273">
        <v>30</v>
      </c>
      <c r="I23" s="274"/>
      <c r="J23" s="265"/>
    </row>
    <row r="24" spans="3:10" ht="15.75" thickBot="1">
      <c r="C24" s="507" t="s">
        <v>33</v>
      </c>
      <c r="D24" s="508"/>
      <c r="E24" s="508"/>
      <c r="F24" s="508"/>
      <c r="G24" s="516"/>
      <c r="H24" s="275">
        <v>100</v>
      </c>
      <c r="I24" s="276"/>
      <c r="J24" s="277"/>
    </row>
    <row r="26" spans="3:10" ht="15" thickBot="1"/>
    <row r="27" spans="3:10" ht="30.75" thickBot="1">
      <c r="C27" s="278" t="s">
        <v>687</v>
      </c>
      <c r="D27" s="279" t="s">
        <v>688</v>
      </c>
    </row>
    <row r="28" spans="3:10" ht="15.75" thickBot="1">
      <c r="C28" s="280" t="s">
        <v>689</v>
      </c>
      <c r="D28" s="281">
        <v>0</v>
      </c>
    </row>
    <row r="29" spans="3:10" ht="15.75" thickBot="1">
      <c r="C29" s="280" t="s">
        <v>690</v>
      </c>
      <c r="D29" s="281">
        <v>1</v>
      </c>
    </row>
    <row r="30" spans="3:10" ht="15.75" thickBot="1">
      <c r="C30" s="280" t="s">
        <v>691</v>
      </c>
      <c r="D30" s="281">
        <v>2</v>
      </c>
    </row>
    <row r="33" spans="3:21" s="282" customFormat="1" ht="21.75" customHeight="1">
      <c r="C33" s="505" t="s">
        <v>692</v>
      </c>
      <c r="D33" s="505"/>
      <c r="E33" s="505"/>
      <c r="F33" s="505"/>
      <c r="G33" s="505"/>
      <c r="H33" s="505"/>
      <c r="I33" s="505"/>
      <c r="J33" s="505"/>
      <c r="K33" s="505"/>
      <c r="L33" s="505"/>
      <c r="M33" s="505"/>
      <c r="N33" s="505"/>
      <c r="O33" s="505"/>
      <c r="P33" s="505"/>
      <c r="Q33" s="505"/>
      <c r="R33" s="505"/>
      <c r="S33" s="505"/>
      <c r="T33" s="505"/>
      <c r="U33" s="505"/>
    </row>
    <row r="34" spans="3:21" s="282" customFormat="1" ht="15.6" customHeight="1">
      <c r="C34" s="283" t="s">
        <v>693</v>
      </c>
      <c r="D34" s="501" t="s">
        <v>694</v>
      </c>
      <c r="E34" s="501"/>
      <c r="F34" s="501"/>
      <c r="G34" s="501"/>
      <c r="H34" s="501"/>
      <c r="I34" s="501"/>
      <c r="J34" s="501"/>
      <c r="K34" s="501"/>
      <c r="L34" s="501"/>
      <c r="M34" s="501"/>
      <c r="N34" s="501"/>
      <c r="O34" s="501"/>
      <c r="P34" s="501"/>
      <c r="Q34" s="501"/>
      <c r="R34" s="501"/>
      <c r="S34" s="501"/>
      <c r="T34" s="501"/>
      <c r="U34" s="501"/>
    </row>
    <row r="35" spans="3:21" s="282" customFormat="1" ht="15.6" customHeight="1">
      <c r="C35" s="283" t="s">
        <v>695</v>
      </c>
      <c r="D35" s="501" t="s">
        <v>839</v>
      </c>
      <c r="E35" s="501"/>
      <c r="F35" s="501"/>
      <c r="G35" s="501"/>
      <c r="H35" s="501"/>
      <c r="I35" s="501"/>
      <c r="J35" s="501"/>
      <c r="K35" s="501"/>
      <c r="L35" s="501"/>
      <c r="M35" s="501"/>
      <c r="N35" s="501"/>
      <c r="O35" s="501"/>
      <c r="P35" s="501"/>
      <c r="Q35" s="501"/>
      <c r="R35" s="501"/>
      <c r="S35" s="501"/>
      <c r="T35" s="501"/>
      <c r="U35" s="501"/>
    </row>
    <row r="36" spans="3:21" s="282" customFormat="1" ht="32.25" customHeight="1">
      <c r="C36" s="284" t="s">
        <v>697</v>
      </c>
      <c r="D36" s="501"/>
      <c r="E36" s="501"/>
      <c r="F36" s="501"/>
      <c r="G36" s="501"/>
      <c r="H36" s="501"/>
      <c r="I36" s="501"/>
      <c r="J36" s="501"/>
      <c r="K36" s="501"/>
      <c r="L36" s="501"/>
      <c r="M36" s="501"/>
      <c r="N36" s="501"/>
      <c r="O36" s="501"/>
      <c r="P36" s="501"/>
      <c r="Q36" s="501"/>
      <c r="R36" s="501"/>
      <c r="S36" s="501"/>
      <c r="T36" s="501"/>
      <c r="U36" s="501"/>
    </row>
    <row r="37" spans="3:21" s="282" customFormat="1" ht="15">
      <c r="C37" s="517" t="s">
        <v>840</v>
      </c>
      <c r="D37" s="517"/>
      <c r="E37" s="517"/>
      <c r="F37" s="517"/>
      <c r="G37" s="517"/>
      <c r="H37" s="517"/>
      <c r="I37" s="517"/>
      <c r="J37" s="517"/>
      <c r="K37" s="517"/>
      <c r="L37" s="517"/>
      <c r="M37" s="517"/>
      <c r="N37" s="517"/>
      <c r="O37" s="517"/>
      <c r="P37" s="517"/>
      <c r="Q37" s="517"/>
      <c r="R37" s="517"/>
      <c r="S37" s="517"/>
      <c r="T37" s="517"/>
      <c r="U37" s="517"/>
    </row>
    <row r="38" spans="3:21" s="282" customFormat="1" ht="15"/>
    <row r="39" spans="3:21" s="282" customFormat="1" ht="22.5" customHeight="1">
      <c r="C39" s="505" t="s">
        <v>700</v>
      </c>
      <c r="D39" s="505"/>
      <c r="E39" s="505"/>
      <c r="F39" s="505"/>
      <c r="G39" s="505"/>
      <c r="H39" s="505"/>
      <c r="I39" s="505"/>
      <c r="J39" s="505"/>
      <c r="K39" s="505"/>
      <c r="L39" s="505"/>
      <c r="M39" s="505"/>
      <c r="N39" s="505"/>
      <c r="O39" s="505"/>
      <c r="P39" s="505"/>
      <c r="Q39" s="505"/>
      <c r="R39" s="505"/>
      <c r="S39" s="505"/>
      <c r="T39" s="505"/>
      <c r="U39" s="505"/>
    </row>
    <row r="40" spans="3:21" s="282" customFormat="1" ht="15.6" customHeight="1">
      <c r="C40" s="284" t="s">
        <v>693</v>
      </c>
      <c r="D40" s="506" t="s">
        <v>702</v>
      </c>
      <c r="E40" s="506"/>
      <c r="F40" s="506"/>
      <c r="G40" s="506"/>
      <c r="H40" s="506"/>
      <c r="I40" s="506"/>
      <c r="J40" s="506"/>
      <c r="K40" s="506"/>
      <c r="L40" s="506"/>
      <c r="M40" s="506"/>
      <c r="N40" s="506"/>
      <c r="O40" s="506"/>
      <c r="P40" s="506"/>
      <c r="Q40" s="506"/>
      <c r="R40" s="506"/>
      <c r="S40" s="506"/>
      <c r="T40" s="506"/>
      <c r="U40" s="506"/>
    </row>
    <row r="41" spans="3:21" s="282" customFormat="1" ht="15.6" customHeight="1">
      <c r="C41" s="284" t="s">
        <v>695</v>
      </c>
      <c r="D41" s="501" t="s">
        <v>839</v>
      </c>
      <c r="E41" s="501"/>
      <c r="F41" s="501"/>
      <c r="G41" s="501"/>
      <c r="H41" s="501"/>
      <c r="I41" s="501"/>
      <c r="J41" s="501"/>
      <c r="K41" s="501"/>
      <c r="L41" s="501"/>
      <c r="M41" s="501"/>
      <c r="N41" s="501"/>
      <c r="O41" s="501"/>
      <c r="P41" s="501"/>
      <c r="Q41" s="501"/>
      <c r="R41" s="501"/>
      <c r="S41" s="501"/>
      <c r="T41" s="501"/>
      <c r="U41" s="501"/>
    </row>
    <row r="42" spans="3:21" s="282" customFormat="1" ht="30.75" customHeight="1">
      <c r="C42" s="284" t="s">
        <v>697</v>
      </c>
      <c r="D42" s="501"/>
      <c r="E42" s="501"/>
      <c r="F42" s="501"/>
      <c r="G42" s="501"/>
      <c r="H42" s="501"/>
      <c r="I42" s="501"/>
      <c r="J42" s="501"/>
      <c r="K42" s="501"/>
      <c r="L42" s="501"/>
      <c r="M42" s="501"/>
      <c r="N42" s="501"/>
      <c r="O42" s="501"/>
      <c r="P42" s="501"/>
      <c r="Q42" s="501"/>
      <c r="R42" s="501"/>
      <c r="S42" s="501"/>
      <c r="T42" s="501"/>
      <c r="U42" s="501"/>
    </row>
    <row r="43" spans="3:21" s="282" customFormat="1" ht="147.75" customHeight="1">
      <c r="C43" s="285" t="s">
        <v>705</v>
      </c>
      <c r="D43" s="503" t="s">
        <v>706</v>
      </c>
      <c r="E43" s="503"/>
      <c r="F43" s="503"/>
      <c r="G43" s="503"/>
      <c r="H43" s="503"/>
      <c r="I43" s="503"/>
      <c r="J43" s="503"/>
      <c r="K43" s="503"/>
      <c r="L43" s="503"/>
      <c r="M43" s="503"/>
      <c r="N43" s="503"/>
      <c r="O43" s="503"/>
      <c r="P43" s="503"/>
      <c r="Q43" s="503"/>
      <c r="R43" s="503"/>
      <c r="S43" s="503"/>
      <c r="T43" s="503"/>
      <c r="U43" s="504"/>
    </row>
    <row r="44" spans="3:21" s="282" customFormat="1" ht="15"/>
    <row r="45" spans="3:21" s="282" customFormat="1" ht="21.75" customHeight="1">
      <c r="C45" s="505" t="s">
        <v>707</v>
      </c>
      <c r="D45" s="505"/>
      <c r="E45" s="505"/>
      <c r="F45" s="505"/>
      <c r="G45" s="505"/>
      <c r="H45" s="505"/>
      <c r="I45" s="505"/>
      <c r="J45" s="505"/>
      <c r="K45" s="505"/>
      <c r="L45" s="505"/>
      <c r="M45" s="505"/>
      <c r="N45" s="505"/>
      <c r="O45" s="505"/>
      <c r="P45" s="505"/>
      <c r="Q45" s="505"/>
      <c r="R45" s="505"/>
      <c r="S45" s="505"/>
      <c r="T45" s="505"/>
      <c r="U45" s="505"/>
    </row>
    <row r="46" spans="3:21" s="282" customFormat="1" ht="15.6" customHeight="1">
      <c r="C46" s="284" t="s">
        <v>693</v>
      </c>
      <c r="D46" s="506" t="s">
        <v>694</v>
      </c>
      <c r="E46" s="506"/>
      <c r="F46" s="506"/>
      <c r="G46" s="506"/>
      <c r="H46" s="506"/>
      <c r="I46" s="506"/>
      <c r="J46" s="506"/>
      <c r="K46" s="506"/>
      <c r="L46" s="506"/>
      <c r="M46" s="506"/>
      <c r="N46" s="506"/>
      <c r="O46" s="506"/>
      <c r="P46" s="506"/>
      <c r="Q46" s="506"/>
      <c r="R46" s="506"/>
      <c r="S46" s="506"/>
      <c r="T46" s="506"/>
      <c r="U46" s="506"/>
    </row>
    <row r="47" spans="3:21" s="282" customFormat="1" ht="15.6" customHeight="1">
      <c r="C47" s="284" t="s">
        <v>695</v>
      </c>
      <c r="D47" s="501" t="s">
        <v>841</v>
      </c>
      <c r="E47" s="501"/>
      <c r="F47" s="501"/>
      <c r="G47" s="501"/>
      <c r="H47" s="501"/>
      <c r="I47" s="501"/>
      <c r="J47" s="501"/>
      <c r="K47" s="501"/>
      <c r="L47" s="501"/>
      <c r="M47" s="501"/>
      <c r="N47" s="501"/>
      <c r="O47" s="501"/>
      <c r="P47" s="501"/>
      <c r="Q47" s="501"/>
      <c r="R47" s="501"/>
      <c r="S47" s="501"/>
      <c r="T47" s="501"/>
      <c r="U47" s="501"/>
    </row>
    <row r="48" spans="3:21" s="282" customFormat="1" ht="32.25" customHeight="1">
      <c r="C48" s="284" t="s">
        <v>697</v>
      </c>
      <c r="D48" s="501"/>
      <c r="E48" s="501"/>
      <c r="F48" s="501"/>
      <c r="G48" s="501"/>
      <c r="H48" s="501"/>
      <c r="I48" s="501"/>
      <c r="J48" s="501"/>
      <c r="K48" s="501"/>
      <c r="L48" s="501"/>
      <c r="M48" s="501"/>
      <c r="N48" s="501"/>
      <c r="O48" s="501"/>
      <c r="P48" s="501"/>
      <c r="Q48" s="501"/>
      <c r="R48" s="501"/>
      <c r="S48" s="501"/>
      <c r="T48" s="501"/>
      <c r="U48" s="501"/>
    </row>
    <row r="49" spans="3:21" s="282" customFormat="1" ht="285.75" customHeight="1">
      <c r="C49" s="284" t="s">
        <v>705</v>
      </c>
      <c r="D49" s="502" t="s">
        <v>708</v>
      </c>
      <c r="E49" s="503"/>
      <c r="F49" s="503"/>
      <c r="G49" s="503"/>
      <c r="H49" s="503"/>
      <c r="I49" s="503"/>
      <c r="J49" s="503"/>
      <c r="K49" s="503"/>
      <c r="L49" s="503"/>
      <c r="M49" s="503"/>
      <c r="N49" s="503"/>
      <c r="O49" s="503"/>
      <c r="P49" s="503"/>
      <c r="Q49" s="503"/>
      <c r="R49" s="503"/>
      <c r="S49" s="503"/>
      <c r="T49" s="503"/>
      <c r="U49" s="504"/>
    </row>
  </sheetData>
  <mergeCells count="32">
    <mergeCell ref="D13:G13"/>
    <mergeCell ref="A4:A5"/>
    <mergeCell ref="B4:B5"/>
    <mergeCell ref="C4:C5"/>
    <mergeCell ref="D4:E4"/>
    <mergeCell ref="F4:F5"/>
    <mergeCell ref="G4:G5"/>
    <mergeCell ref="H4:I4"/>
    <mergeCell ref="J4:J5"/>
    <mergeCell ref="K4:M4"/>
    <mergeCell ref="N4:P4"/>
    <mergeCell ref="Q4:Q5"/>
    <mergeCell ref="D40:U40"/>
    <mergeCell ref="C14:I14"/>
    <mergeCell ref="C15:C16"/>
    <mergeCell ref="D15:F15"/>
    <mergeCell ref="H15:I15"/>
    <mergeCell ref="C24:G24"/>
    <mergeCell ref="C33:U33"/>
    <mergeCell ref="D34:U34"/>
    <mergeCell ref="D35:U35"/>
    <mergeCell ref="D36:U36"/>
    <mergeCell ref="C37:U37"/>
    <mergeCell ref="C39:U39"/>
    <mergeCell ref="D48:U48"/>
    <mergeCell ref="D49:U49"/>
    <mergeCell ref="D41:U41"/>
    <mergeCell ref="D42:U42"/>
    <mergeCell ref="D43:U43"/>
    <mergeCell ref="C45:U45"/>
    <mergeCell ref="D46:U46"/>
    <mergeCell ref="D47:U47"/>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AD70"/>
  <sheetViews>
    <sheetView workbookViewId="0">
      <selection activeCell="H12" sqref="H12"/>
    </sheetView>
  </sheetViews>
  <sheetFormatPr baseColWidth="10" defaultRowHeight="12.75"/>
  <sheetData>
    <row r="1" spans="1:15" s="160" customFormat="1" ht="15.75" customHeight="1">
      <c r="A1" s="458"/>
      <c r="B1" s="458"/>
      <c r="C1" s="387" t="s">
        <v>34</v>
      </c>
      <c r="D1" s="387"/>
      <c r="E1" s="387"/>
      <c r="F1" s="427" t="s">
        <v>216</v>
      </c>
      <c r="G1" s="427"/>
    </row>
    <row r="2" spans="1:15" s="160" customFormat="1" ht="15.75" customHeight="1">
      <c r="A2" s="458"/>
      <c r="B2" s="458"/>
      <c r="C2" s="387"/>
      <c r="D2" s="387"/>
      <c r="E2" s="387"/>
      <c r="F2" s="427" t="s">
        <v>49</v>
      </c>
      <c r="G2" s="427"/>
    </row>
    <row r="3" spans="1:15" s="160" customFormat="1" ht="15.75" customHeight="1">
      <c r="A3" s="458"/>
      <c r="B3" s="458"/>
      <c r="C3" s="387"/>
      <c r="D3" s="387"/>
      <c r="E3" s="387"/>
      <c r="F3" s="427" t="s">
        <v>223</v>
      </c>
      <c r="G3" s="427"/>
    </row>
    <row r="4" spans="1:15" s="160" customFormat="1" ht="13.5" thickBot="1"/>
    <row r="5" spans="1:15" s="160" customFormat="1" ht="13.5" thickBot="1">
      <c r="A5" s="453" t="s">
        <v>15</v>
      </c>
      <c r="B5" s="456" t="s">
        <v>16</v>
      </c>
      <c r="C5" s="457"/>
      <c r="D5" s="453" t="s">
        <v>17</v>
      </c>
      <c r="E5" s="456" t="s">
        <v>662</v>
      </c>
      <c r="F5" s="457"/>
      <c r="G5" s="447" t="s">
        <v>19</v>
      </c>
      <c r="I5" s="453" t="s">
        <v>15</v>
      </c>
      <c r="J5" s="456" t="s">
        <v>16</v>
      </c>
      <c r="K5" s="457"/>
      <c r="L5" s="453" t="s">
        <v>17</v>
      </c>
      <c r="M5" s="456" t="s">
        <v>662</v>
      </c>
      <c r="N5" s="457"/>
      <c r="O5" s="447" t="s">
        <v>19</v>
      </c>
    </row>
    <row r="6" spans="1:15" s="160" customFormat="1">
      <c r="A6" s="454"/>
      <c r="B6" s="162" t="s">
        <v>20</v>
      </c>
      <c r="C6" s="162" t="s">
        <v>22</v>
      </c>
      <c r="D6" s="454"/>
      <c r="E6" s="453" t="s">
        <v>24</v>
      </c>
      <c r="F6" s="453" t="s">
        <v>25</v>
      </c>
      <c r="G6" s="448"/>
      <c r="I6" s="454"/>
      <c r="J6" s="162" t="s">
        <v>20</v>
      </c>
      <c r="K6" s="162" t="s">
        <v>22</v>
      </c>
      <c r="L6" s="454"/>
      <c r="M6" s="453" t="s">
        <v>24</v>
      </c>
      <c r="N6" s="453" t="s">
        <v>25</v>
      </c>
      <c r="O6" s="448"/>
    </row>
    <row r="7" spans="1:15" s="160" customFormat="1" ht="64.5" thickBot="1">
      <c r="A7" s="455"/>
      <c r="B7" s="164" t="s">
        <v>21</v>
      </c>
      <c r="C7" s="164" t="s">
        <v>23</v>
      </c>
      <c r="D7" s="455"/>
      <c r="E7" s="455"/>
      <c r="F7" s="455"/>
      <c r="G7" s="449"/>
      <c r="I7" s="455"/>
      <c r="J7" s="164" t="s">
        <v>21</v>
      </c>
      <c r="K7" s="164" t="s">
        <v>23</v>
      </c>
      <c r="L7" s="455"/>
      <c r="M7" s="455"/>
      <c r="N7" s="455"/>
      <c r="O7" s="449"/>
    </row>
    <row r="8" spans="1:15" s="160" customFormat="1" ht="102.75" thickBot="1">
      <c r="A8" s="447" t="s">
        <v>746</v>
      </c>
      <c r="B8" s="450" t="s">
        <v>632</v>
      </c>
      <c r="C8" s="450"/>
      <c r="D8" s="169" t="s">
        <v>26</v>
      </c>
      <c r="E8" s="151">
        <v>15</v>
      </c>
      <c r="F8" s="151">
        <v>0</v>
      </c>
      <c r="G8" s="151" t="s">
        <v>747</v>
      </c>
      <c r="I8" s="447" t="str">
        <f>'[2]Mapa de Riesgos'!M104</f>
        <v>Verificar las instalaciones locativas</v>
      </c>
      <c r="J8" s="450" t="s">
        <v>632</v>
      </c>
      <c r="K8" s="450"/>
      <c r="L8" s="169" t="s">
        <v>26</v>
      </c>
      <c r="M8" s="151">
        <v>15</v>
      </c>
      <c r="N8" s="151">
        <v>0</v>
      </c>
      <c r="O8" s="151" t="s">
        <v>747</v>
      </c>
    </row>
    <row r="9" spans="1:15" s="160" customFormat="1" ht="41.25" customHeight="1">
      <c r="A9" s="448"/>
      <c r="B9" s="451"/>
      <c r="C9" s="451"/>
      <c r="D9" s="450" t="s">
        <v>27</v>
      </c>
      <c r="E9" s="414">
        <v>5</v>
      </c>
      <c r="F9" s="414">
        <v>0</v>
      </c>
      <c r="G9" s="414" t="s">
        <v>634</v>
      </c>
      <c r="I9" s="448"/>
      <c r="J9" s="451"/>
      <c r="K9" s="451"/>
      <c r="L9" s="450" t="s">
        <v>27</v>
      </c>
      <c r="M9" s="414">
        <v>5</v>
      </c>
      <c r="N9" s="414">
        <v>0</v>
      </c>
      <c r="O9" s="414" t="s">
        <v>634</v>
      </c>
    </row>
    <row r="10" spans="1:15" s="160" customFormat="1" ht="15" customHeight="1" thickBot="1">
      <c r="A10" s="448"/>
      <c r="B10" s="451"/>
      <c r="C10" s="451"/>
      <c r="D10" s="452"/>
      <c r="E10" s="415"/>
      <c r="F10" s="415"/>
      <c r="G10" s="415"/>
      <c r="I10" s="448"/>
      <c r="J10" s="451"/>
      <c r="K10" s="451"/>
      <c r="L10" s="452"/>
      <c r="M10" s="415"/>
      <c r="N10" s="415"/>
      <c r="O10" s="415"/>
    </row>
    <row r="11" spans="1:15" s="160" customFormat="1" ht="16.5" customHeight="1" thickBot="1">
      <c r="A11" s="448"/>
      <c r="B11" s="451"/>
      <c r="C11" s="451"/>
      <c r="D11" s="164" t="s">
        <v>28</v>
      </c>
      <c r="E11" s="152">
        <v>0</v>
      </c>
      <c r="F11" s="152">
        <v>15</v>
      </c>
      <c r="G11" s="152" t="s">
        <v>635</v>
      </c>
      <c r="I11" s="448"/>
      <c r="J11" s="451"/>
      <c r="K11" s="451"/>
      <c r="L11" s="164" t="s">
        <v>28</v>
      </c>
      <c r="M11" s="152">
        <v>0</v>
      </c>
      <c r="N11" s="152">
        <v>15</v>
      </c>
      <c r="O11" s="152" t="s">
        <v>635</v>
      </c>
    </row>
    <row r="12" spans="1:15" s="160" customFormat="1" ht="64.5" customHeight="1" thickBot="1">
      <c r="A12" s="448"/>
      <c r="B12" s="451"/>
      <c r="C12" s="451"/>
      <c r="D12" s="164" t="s">
        <v>29</v>
      </c>
      <c r="E12" s="152">
        <v>10</v>
      </c>
      <c r="F12" s="152">
        <v>0</v>
      </c>
      <c r="G12" s="152" t="s">
        <v>748</v>
      </c>
      <c r="I12" s="448"/>
      <c r="J12" s="451"/>
      <c r="K12" s="451"/>
      <c r="L12" s="164" t="s">
        <v>29</v>
      </c>
      <c r="M12" s="152">
        <v>10</v>
      </c>
      <c r="N12" s="152">
        <v>0</v>
      </c>
      <c r="O12" s="152" t="s">
        <v>748</v>
      </c>
    </row>
    <row r="13" spans="1:15" s="160" customFormat="1" ht="115.5" thickBot="1">
      <c r="A13" s="448"/>
      <c r="B13" s="451"/>
      <c r="C13" s="451"/>
      <c r="D13" s="164" t="s">
        <v>30</v>
      </c>
      <c r="E13" s="152">
        <v>15</v>
      </c>
      <c r="F13" s="152">
        <v>0</v>
      </c>
      <c r="G13" s="152" t="s">
        <v>749</v>
      </c>
      <c r="I13" s="448"/>
      <c r="J13" s="451"/>
      <c r="K13" s="451"/>
      <c r="L13" s="164" t="s">
        <v>30</v>
      </c>
      <c r="M13" s="152">
        <v>15</v>
      </c>
      <c r="N13" s="152">
        <v>0</v>
      </c>
      <c r="O13" s="152" t="s">
        <v>749</v>
      </c>
    </row>
    <row r="14" spans="1:15" s="160" customFormat="1" ht="165" customHeight="1" thickBot="1">
      <c r="A14" s="448"/>
      <c r="B14" s="451"/>
      <c r="C14" s="451"/>
      <c r="D14" s="164" t="s">
        <v>31</v>
      </c>
      <c r="E14" s="152">
        <v>10</v>
      </c>
      <c r="F14" s="152">
        <v>0</v>
      </c>
      <c r="G14" s="152" t="s">
        <v>638</v>
      </c>
      <c r="I14" s="448"/>
      <c r="J14" s="451"/>
      <c r="K14" s="451"/>
      <c r="L14" s="164" t="s">
        <v>31</v>
      </c>
      <c r="M14" s="152">
        <v>10</v>
      </c>
      <c r="N14" s="152">
        <v>0</v>
      </c>
      <c r="O14" s="152" t="s">
        <v>638</v>
      </c>
    </row>
    <row r="15" spans="1:15" s="160" customFormat="1" ht="54" customHeight="1" thickBot="1">
      <c r="A15" s="448"/>
      <c r="B15" s="451"/>
      <c r="C15" s="451"/>
      <c r="D15" s="164" t="s">
        <v>32</v>
      </c>
      <c r="E15" s="152">
        <v>30</v>
      </c>
      <c r="F15" s="152">
        <v>0</v>
      </c>
      <c r="G15" s="152" t="s">
        <v>750</v>
      </c>
      <c r="I15" s="448"/>
      <c r="J15" s="451"/>
      <c r="K15" s="451"/>
      <c r="L15" s="164" t="s">
        <v>32</v>
      </c>
      <c r="M15" s="152">
        <v>30</v>
      </c>
      <c r="N15" s="152">
        <v>0</v>
      </c>
      <c r="O15" s="152" t="s">
        <v>842</v>
      </c>
    </row>
    <row r="16" spans="1:15" s="160" customFormat="1" ht="13.5" thickBot="1">
      <c r="A16" s="449"/>
      <c r="B16" s="452"/>
      <c r="C16" s="452"/>
      <c r="D16" s="222" t="s">
        <v>33</v>
      </c>
      <c r="E16" s="178">
        <v>85</v>
      </c>
      <c r="F16" s="178">
        <v>15</v>
      </c>
      <c r="G16" s="178"/>
      <c r="I16" s="449"/>
      <c r="J16" s="452"/>
      <c r="K16" s="452"/>
      <c r="L16" s="222" t="s">
        <v>33</v>
      </c>
      <c r="M16" s="178">
        <v>85</v>
      </c>
      <c r="N16" s="178">
        <v>15</v>
      </c>
      <c r="O16" s="178"/>
    </row>
    <row r="17" spans="1:30" s="160" customFormat="1">
      <c r="A17" s="220"/>
      <c r="B17" s="180"/>
      <c r="C17" s="180"/>
      <c r="D17" s="181"/>
      <c r="E17" s="220"/>
      <c r="F17" s="220"/>
      <c r="G17" s="220"/>
    </row>
    <row r="18" spans="1:30" s="160" customFormat="1">
      <c r="A18" s="220"/>
      <c r="B18" s="180"/>
      <c r="C18" s="180"/>
      <c r="D18" s="181"/>
      <c r="E18" s="220"/>
      <c r="F18" s="220"/>
      <c r="G18" s="220"/>
    </row>
    <row r="19" spans="1:30" s="160" customFormat="1">
      <c r="A19" s="220"/>
      <c r="B19" s="180"/>
      <c r="C19" s="180"/>
      <c r="D19" s="181"/>
      <c r="E19" s="220"/>
      <c r="F19" s="220"/>
      <c r="G19" s="220"/>
    </row>
    <row r="20" spans="1:30" s="160" customFormat="1" ht="15.75" customHeight="1">
      <c r="A20" s="458"/>
      <c r="B20" s="458"/>
      <c r="C20" s="387" t="s">
        <v>34</v>
      </c>
      <c r="D20" s="387"/>
      <c r="E20" s="387"/>
      <c r="F20" s="427" t="s">
        <v>216</v>
      </c>
      <c r="G20" s="427"/>
    </row>
    <row r="21" spans="1:30" s="160" customFormat="1" ht="15.75" customHeight="1">
      <c r="A21" s="458"/>
      <c r="B21" s="458"/>
      <c r="C21" s="387"/>
      <c r="D21" s="387"/>
      <c r="E21" s="387"/>
      <c r="F21" s="427" t="s">
        <v>217</v>
      </c>
      <c r="G21" s="427"/>
    </row>
    <row r="22" spans="1:30" s="160" customFormat="1" ht="15.75" customHeight="1">
      <c r="A22" s="458"/>
      <c r="B22" s="458"/>
      <c r="C22" s="387"/>
      <c r="D22" s="387"/>
      <c r="E22" s="387"/>
      <c r="F22" s="463" t="s">
        <v>218</v>
      </c>
      <c r="G22" s="464"/>
    </row>
    <row r="23" spans="1:30" s="160" customFormat="1" ht="14.25" customHeight="1" thickBot="1">
      <c r="A23" s="220"/>
      <c r="B23" s="180"/>
      <c r="C23" s="180"/>
      <c r="D23" s="181"/>
      <c r="E23" s="220"/>
      <c r="F23" s="220"/>
      <c r="G23" s="220"/>
    </row>
    <row r="24" spans="1:30" s="160" customFormat="1" ht="13.5" customHeight="1" thickBot="1">
      <c r="A24" s="453" t="s">
        <v>15</v>
      </c>
      <c r="B24" s="456" t="s">
        <v>16</v>
      </c>
      <c r="C24" s="457"/>
      <c r="D24" s="453" t="s">
        <v>17</v>
      </c>
      <c r="E24" s="456" t="s">
        <v>662</v>
      </c>
      <c r="F24" s="457"/>
      <c r="G24" s="447" t="s">
        <v>19</v>
      </c>
      <c r="L24" s="555"/>
      <c r="M24" s="556"/>
      <c r="N24" s="543" t="s">
        <v>34</v>
      </c>
      <c r="O24" s="544"/>
      <c r="P24" s="545"/>
      <c r="Q24" s="552" t="s">
        <v>216</v>
      </c>
      <c r="R24" s="553"/>
      <c r="S24" s="554"/>
    </row>
    <row r="25" spans="1:30" s="160" customFormat="1" ht="14.25" customHeight="1">
      <c r="A25" s="454"/>
      <c r="B25" s="162" t="s">
        <v>20</v>
      </c>
      <c r="C25" s="162" t="s">
        <v>22</v>
      </c>
      <c r="D25" s="454"/>
      <c r="E25" s="453" t="s">
        <v>24</v>
      </c>
      <c r="F25" s="453" t="s">
        <v>25</v>
      </c>
      <c r="G25" s="448"/>
      <c r="L25" s="557"/>
      <c r="M25" s="558"/>
      <c r="N25" s="546"/>
      <c r="O25" s="547"/>
      <c r="P25" s="548"/>
      <c r="Q25" s="552" t="s">
        <v>217</v>
      </c>
      <c r="R25" s="553"/>
      <c r="S25" s="554"/>
    </row>
    <row r="26" spans="1:30" s="160" customFormat="1" ht="67.5" customHeight="1" thickBot="1">
      <c r="A26" s="455"/>
      <c r="B26" s="164" t="s">
        <v>21</v>
      </c>
      <c r="C26" s="164" t="s">
        <v>23</v>
      </c>
      <c r="D26" s="455"/>
      <c r="E26" s="455"/>
      <c r="F26" s="455"/>
      <c r="G26" s="449"/>
      <c r="J26" s="161"/>
      <c r="K26" s="161"/>
      <c r="L26" s="559"/>
      <c r="M26" s="560"/>
      <c r="N26" s="549"/>
      <c r="O26" s="550"/>
      <c r="P26" s="551"/>
      <c r="Q26" s="552" t="s">
        <v>218</v>
      </c>
      <c r="R26" s="553"/>
      <c r="S26" s="554"/>
      <c r="T26" s="161"/>
      <c r="U26" s="161"/>
      <c r="V26" s="161"/>
      <c r="W26" s="161"/>
      <c r="X26" s="161"/>
      <c r="Y26" s="161"/>
      <c r="Z26" s="161"/>
      <c r="AA26" s="161"/>
      <c r="AB26" s="161"/>
      <c r="AC26" s="161"/>
      <c r="AD26" s="161"/>
    </row>
    <row r="27" spans="1:30" s="160" customFormat="1" ht="57.75" customHeight="1" thickBot="1">
      <c r="A27" s="537" t="s">
        <v>236</v>
      </c>
      <c r="B27" s="450" t="s">
        <v>632</v>
      </c>
      <c r="C27" s="450"/>
      <c r="D27" s="164" t="s">
        <v>26</v>
      </c>
      <c r="E27" s="178">
        <v>15</v>
      </c>
      <c r="F27" s="178">
        <v>0</v>
      </c>
      <c r="G27" s="152" t="s">
        <v>751</v>
      </c>
      <c r="J27" s="161"/>
      <c r="K27" s="161"/>
      <c r="L27" s="540" t="s">
        <v>663</v>
      </c>
      <c r="M27" s="541"/>
      <c r="N27" s="541"/>
      <c r="O27" s="541"/>
      <c r="P27" s="541"/>
      <c r="Q27" s="541"/>
      <c r="R27" s="542"/>
      <c r="S27" s="226"/>
      <c r="T27" s="161"/>
      <c r="U27" s="161"/>
      <c r="V27" s="161"/>
      <c r="W27" s="161"/>
      <c r="X27" s="161"/>
      <c r="Y27" s="161"/>
      <c r="Z27" s="161"/>
      <c r="AA27" s="161"/>
      <c r="AB27" s="161"/>
      <c r="AC27" s="161"/>
      <c r="AD27" s="161"/>
    </row>
    <row r="28" spans="1:30" s="160" customFormat="1" ht="61.5" customHeight="1" thickBot="1">
      <c r="A28" s="538"/>
      <c r="B28" s="451"/>
      <c r="C28" s="451"/>
      <c r="D28" s="450" t="s">
        <v>27</v>
      </c>
      <c r="E28" s="447">
        <v>5</v>
      </c>
      <c r="F28" s="447">
        <v>0</v>
      </c>
      <c r="G28" s="414" t="s">
        <v>752</v>
      </c>
      <c r="J28" s="161"/>
      <c r="K28" s="161"/>
      <c r="L28" s="471" t="s">
        <v>664</v>
      </c>
      <c r="M28" s="473" t="s">
        <v>665</v>
      </c>
      <c r="N28" s="490"/>
      <c r="O28" s="474"/>
      <c r="P28" s="197" t="s">
        <v>666</v>
      </c>
      <c r="Q28" s="495" t="s">
        <v>667</v>
      </c>
      <c r="R28" s="496"/>
      <c r="S28" s="196"/>
      <c r="T28" s="161"/>
      <c r="U28" s="161"/>
      <c r="V28" s="161"/>
      <c r="W28" s="161"/>
      <c r="X28" s="161"/>
      <c r="Y28" s="161"/>
      <c r="Z28" s="161"/>
      <c r="AA28" s="161"/>
      <c r="AB28" s="161"/>
      <c r="AC28" s="161"/>
      <c r="AD28" s="161"/>
    </row>
    <row r="29" spans="1:30" s="160" customFormat="1" ht="17.25" customHeight="1" thickBot="1">
      <c r="A29" s="538"/>
      <c r="B29" s="451"/>
      <c r="C29" s="451"/>
      <c r="D29" s="452"/>
      <c r="E29" s="449"/>
      <c r="F29" s="449"/>
      <c r="G29" s="415"/>
      <c r="J29" s="161"/>
      <c r="K29" s="161"/>
      <c r="L29" s="472"/>
      <c r="M29" s="166" t="s">
        <v>20</v>
      </c>
      <c r="N29" s="166" t="s">
        <v>668</v>
      </c>
      <c r="O29" s="166" t="s">
        <v>22</v>
      </c>
      <c r="P29" s="199" t="s">
        <v>669</v>
      </c>
      <c r="Q29" s="200" t="s">
        <v>670</v>
      </c>
      <c r="R29" s="201" t="s">
        <v>671</v>
      </c>
      <c r="S29" s="196"/>
      <c r="T29" s="161"/>
      <c r="U29" s="161"/>
      <c r="V29" s="161"/>
      <c r="W29" s="161"/>
      <c r="X29" s="161"/>
      <c r="Y29" s="161"/>
      <c r="Z29" s="161"/>
      <c r="AA29" s="161"/>
      <c r="AB29" s="161"/>
      <c r="AC29" s="161"/>
      <c r="AD29" s="161"/>
    </row>
    <row r="30" spans="1:30" s="160" customFormat="1" ht="35.25" customHeight="1" thickBot="1">
      <c r="A30" s="538"/>
      <c r="B30" s="451"/>
      <c r="C30" s="451"/>
      <c r="D30" s="164" t="s">
        <v>28</v>
      </c>
      <c r="E30" s="178">
        <v>0</v>
      </c>
      <c r="F30" s="178">
        <v>15</v>
      </c>
      <c r="G30" s="178"/>
      <c r="J30" s="161"/>
      <c r="K30" s="161"/>
      <c r="L30" s="170" t="s">
        <v>254</v>
      </c>
      <c r="M30" s="171" t="s">
        <v>675</v>
      </c>
      <c r="N30" s="171"/>
      <c r="O30" s="171"/>
      <c r="P30" s="208" t="s">
        <v>673</v>
      </c>
      <c r="Q30" s="227">
        <v>15</v>
      </c>
      <c r="R30" s="228"/>
      <c r="S30" s="196"/>
      <c r="T30" s="161"/>
      <c r="U30" s="161"/>
      <c r="V30" s="161"/>
      <c r="W30" s="161"/>
      <c r="X30" s="161"/>
      <c r="Y30" s="161"/>
      <c r="Z30" s="161"/>
      <c r="AA30" s="161"/>
      <c r="AB30" s="161"/>
      <c r="AC30" s="161"/>
      <c r="AD30" s="161"/>
    </row>
    <row r="31" spans="1:30" s="160" customFormat="1" ht="21.75" customHeight="1" thickBot="1">
      <c r="A31" s="538"/>
      <c r="B31" s="451"/>
      <c r="C31" s="451"/>
      <c r="D31" s="164" t="s">
        <v>29</v>
      </c>
      <c r="E31" s="178">
        <v>10</v>
      </c>
      <c r="F31" s="178">
        <v>0</v>
      </c>
      <c r="G31" s="152" t="s">
        <v>753</v>
      </c>
      <c r="J31" s="161"/>
      <c r="K31" s="161"/>
      <c r="L31" s="170" t="s">
        <v>259</v>
      </c>
      <c r="M31" s="171" t="s">
        <v>675</v>
      </c>
      <c r="N31" s="171"/>
      <c r="O31" s="171"/>
      <c r="P31" s="208" t="s">
        <v>676</v>
      </c>
      <c r="Q31" s="227">
        <v>5</v>
      </c>
      <c r="R31" s="228"/>
      <c r="S31" s="196"/>
      <c r="T31" s="161"/>
      <c r="U31" s="161"/>
      <c r="V31" s="161"/>
      <c r="W31" s="161"/>
      <c r="X31" s="161"/>
      <c r="Y31" s="161"/>
      <c r="Z31" s="161"/>
      <c r="AA31" s="161"/>
      <c r="AB31" s="161"/>
      <c r="AC31" s="161"/>
      <c r="AD31" s="161"/>
    </row>
    <row r="32" spans="1:30" s="160" customFormat="1" ht="61.5" customHeight="1" thickBot="1">
      <c r="A32" s="538"/>
      <c r="B32" s="451"/>
      <c r="C32" s="451"/>
      <c r="D32" s="164" t="s">
        <v>30</v>
      </c>
      <c r="E32" s="178">
        <v>15</v>
      </c>
      <c r="F32" s="178">
        <v>0</v>
      </c>
      <c r="G32" s="152" t="s">
        <v>302</v>
      </c>
      <c r="J32" s="161"/>
      <c r="K32" s="161"/>
      <c r="L32" s="170" t="s">
        <v>754</v>
      </c>
      <c r="M32" s="171" t="s">
        <v>675</v>
      </c>
      <c r="N32" s="171"/>
      <c r="O32" s="171"/>
      <c r="P32" s="208" t="s">
        <v>677</v>
      </c>
      <c r="Q32" s="227">
        <v>0</v>
      </c>
      <c r="R32" s="228">
        <v>15</v>
      </c>
      <c r="S32" s="196"/>
      <c r="T32" s="161"/>
      <c r="U32" s="161"/>
      <c r="V32" s="161"/>
      <c r="W32" s="161"/>
      <c r="X32" s="161"/>
      <c r="Y32" s="161"/>
      <c r="Z32" s="161"/>
      <c r="AA32" s="161"/>
      <c r="AB32" s="161"/>
      <c r="AC32" s="161"/>
      <c r="AD32" s="161"/>
    </row>
    <row r="33" spans="1:30" s="160" customFormat="1" ht="140.25" customHeight="1" thickBot="1">
      <c r="A33" s="538"/>
      <c r="B33" s="451"/>
      <c r="C33" s="451"/>
      <c r="D33" s="164" t="s">
        <v>31</v>
      </c>
      <c r="E33" s="178">
        <v>10</v>
      </c>
      <c r="F33" s="178">
        <v>0</v>
      </c>
      <c r="G33" s="152" t="s">
        <v>755</v>
      </c>
      <c r="J33" s="161"/>
      <c r="K33" s="161"/>
      <c r="L33" s="170" t="s">
        <v>403</v>
      </c>
      <c r="M33" s="171" t="s">
        <v>675</v>
      </c>
      <c r="N33" s="171"/>
      <c r="O33" s="171"/>
      <c r="P33" s="208" t="s">
        <v>680</v>
      </c>
      <c r="Q33" s="227">
        <v>10</v>
      </c>
      <c r="R33" s="228"/>
      <c r="S33" s="196"/>
      <c r="T33" s="161"/>
      <c r="U33" s="161"/>
      <c r="V33" s="161"/>
      <c r="W33" s="161"/>
      <c r="X33" s="161"/>
      <c r="Y33" s="161"/>
      <c r="Z33" s="161"/>
      <c r="AA33" s="161"/>
      <c r="AB33" s="161"/>
      <c r="AC33" s="161"/>
      <c r="AD33" s="161"/>
    </row>
    <row r="34" spans="1:30" s="160" customFormat="1" ht="129.75" customHeight="1" thickBot="1">
      <c r="A34" s="538"/>
      <c r="B34" s="451"/>
      <c r="C34" s="451"/>
      <c r="D34" s="164" t="s">
        <v>32</v>
      </c>
      <c r="E34" s="178">
        <v>30</v>
      </c>
      <c r="F34" s="178"/>
      <c r="G34" s="229" t="s">
        <v>756</v>
      </c>
      <c r="J34" s="161"/>
      <c r="K34" s="161"/>
      <c r="L34" s="170" t="s">
        <v>262</v>
      </c>
      <c r="M34" s="171" t="s">
        <v>675</v>
      </c>
      <c r="N34" s="171"/>
      <c r="O34" s="171"/>
      <c r="P34" s="208" t="s">
        <v>682</v>
      </c>
      <c r="Q34" s="227">
        <v>15</v>
      </c>
      <c r="R34" s="228"/>
      <c r="S34" s="196"/>
      <c r="T34" s="161"/>
      <c r="U34" s="161"/>
      <c r="V34" s="161"/>
      <c r="W34" s="161"/>
      <c r="X34" s="161"/>
      <c r="Y34" s="161"/>
      <c r="Z34" s="161"/>
      <c r="AA34" s="161"/>
      <c r="AB34" s="161"/>
      <c r="AC34" s="161"/>
      <c r="AD34" s="161"/>
    </row>
    <row r="35" spans="1:30" s="160" customFormat="1" ht="20.25" customHeight="1" thickBot="1">
      <c r="A35" s="539"/>
      <c r="B35" s="452"/>
      <c r="C35" s="452"/>
      <c r="D35" s="222" t="s">
        <v>33</v>
      </c>
      <c r="E35" s="178">
        <v>85</v>
      </c>
      <c r="F35" s="178">
        <v>15</v>
      </c>
      <c r="G35" s="178"/>
      <c r="J35" s="161"/>
      <c r="K35" s="161"/>
      <c r="L35" s="170"/>
      <c r="M35" s="171"/>
      <c r="N35" s="171"/>
      <c r="O35" s="171"/>
      <c r="P35" s="208" t="s">
        <v>683</v>
      </c>
      <c r="Q35" s="227">
        <v>10</v>
      </c>
      <c r="R35" s="228"/>
      <c r="S35" s="196"/>
      <c r="T35" s="161"/>
      <c r="U35" s="161"/>
      <c r="V35" s="161"/>
      <c r="W35" s="161"/>
      <c r="X35" s="161"/>
      <c r="Y35" s="161"/>
      <c r="Z35" s="161"/>
      <c r="AA35" s="161"/>
      <c r="AB35" s="161"/>
      <c r="AC35" s="161"/>
      <c r="AD35" s="161"/>
    </row>
    <row r="36" spans="1:30" s="160" customFormat="1" ht="12" customHeight="1" thickBot="1">
      <c r="A36" s="220"/>
      <c r="B36" s="180"/>
      <c r="C36" s="180"/>
      <c r="D36" s="181"/>
      <c r="E36" s="220"/>
      <c r="F36" s="220"/>
      <c r="G36" s="220"/>
      <c r="J36" s="161"/>
      <c r="K36" s="161"/>
      <c r="L36" s="170"/>
      <c r="M36" s="171"/>
      <c r="N36" s="171"/>
      <c r="O36" s="171"/>
      <c r="P36" s="208" t="s">
        <v>685</v>
      </c>
      <c r="Q36" s="227">
        <v>30</v>
      </c>
      <c r="R36" s="228"/>
      <c r="S36" s="196"/>
      <c r="T36" s="161"/>
      <c r="U36" s="161"/>
      <c r="V36" s="161"/>
      <c r="W36" s="161"/>
      <c r="X36" s="161"/>
      <c r="Y36" s="161"/>
      <c r="Z36" s="161"/>
      <c r="AA36" s="161"/>
      <c r="AB36" s="161"/>
      <c r="AC36" s="161"/>
      <c r="AD36" s="161"/>
    </row>
    <row r="37" spans="1:30" s="160" customFormat="1" ht="12.75" customHeight="1" thickBot="1">
      <c r="A37" s="220"/>
      <c r="B37" s="180"/>
      <c r="C37" s="180"/>
      <c r="D37" s="181"/>
      <c r="E37" s="220"/>
      <c r="F37" s="220"/>
      <c r="G37" s="220"/>
      <c r="J37" s="161"/>
      <c r="K37" s="161"/>
      <c r="L37" s="468" t="s">
        <v>33</v>
      </c>
      <c r="M37" s="469"/>
      <c r="N37" s="469"/>
      <c r="O37" s="469"/>
      <c r="P37" s="489"/>
      <c r="Q37" s="230">
        <v>85</v>
      </c>
      <c r="R37" s="231">
        <v>15</v>
      </c>
      <c r="S37" s="216"/>
      <c r="T37" s="161"/>
      <c r="U37" s="161"/>
      <c r="V37" s="161"/>
      <c r="W37" s="161"/>
      <c r="X37" s="161"/>
      <c r="Y37" s="161"/>
      <c r="Z37" s="161"/>
      <c r="AA37" s="161"/>
      <c r="AB37" s="161"/>
      <c r="AC37" s="161"/>
      <c r="AD37" s="161"/>
    </row>
    <row r="38" spans="1:30" s="160" customFormat="1" ht="12.75" customHeight="1">
      <c r="J38" s="161"/>
      <c r="K38" s="161"/>
      <c r="L38" s="161"/>
      <c r="M38" s="161"/>
      <c r="N38" s="161"/>
      <c r="O38" s="161"/>
      <c r="P38" s="161"/>
      <c r="Q38" s="161"/>
      <c r="R38" s="161"/>
      <c r="S38" s="161"/>
      <c r="T38" s="161"/>
      <c r="U38" s="161"/>
      <c r="V38" s="161"/>
      <c r="W38" s="161"/>
      <c r="X38" s="161"/>
      <c r="Y38" s="161"/>
      <c r="Z38" s="161"/>
      <c r="AA38" s="161"/>
      <c r="AB38" s="161"/>
      <c r="AC38" s="161"/>
      <c r="AD38" s="161"/>
    </row>
    <row r="39" spans="1:30" s="160" customFormat="1" ht="15.75" customHeight="1" thickBot="1">
      <c r="A39" s="458"/>
      <c r="B39" s="458"/>
      <c r="C39" s="387" t="s">
        <v>34</v>
      </c>
      <c r="D39" s="387"/>
      <c r="E39" s="387"/>
      <c r="F39" s="427" t="s">
        <v>216</v>
      </c>
      <c r="G39" s="427"/>
      <c r="J39" s="161"/>
      <c r="K39" s="161"/>
      <c r="L39" s="161"/>
      <c r="M39" s="161"/>
      <c r="N39" s="161"/>
      <c r="O39" s="161"/>
      <c r="P39" s="161"/>
      <c r="Q39" s="161"/>
      <c r="R39" s="161"/>
      <c r="S39" s="161"/>
      <c r="T39" s="161"/>
      <c r="U39" s="161"/>
      <c r="V39" s="161"/>
      <c r="W39" s="161"/>
      <c r="X39" s="161"/>
      <c r="Y39" s="161"/>
      <c r="Z39" s="161"/>
      <c r="AA39" s="161"/>
      <c r="AB39" s="161"/>
      <c r="AC39" s="161"/>
      <c r="AD39" s="161"/>
    </row>
    <row r="40" spans="1:30" s="160" customFormat="1" ht="69.75" customHeight="1" thickBot="1">
      <c r="A40" s="458"/>
      <c r="B40" s="458"/>
      <c r="C40" s="387"/>
      <c r="D40" s="387"/>
      <c r="E40" s="387"/>
      <c r="F40" s="427" t="s">
        <v>217</v>
      </c>
      <c r="G40" s="427"/>
      <c r="J40" s="161"/>
      <c r="K40" s="161"/>
      <c r="L40" s="182" t="s">
        <v>687</v>
      </c>
      <c r="M40" s="183" t="s">
        <v>688</v>
      </c>
      <c r="N40" s="161"/>
      <c r="O40" s="161"/>
      <c r="P40" s="161"/>
      <c r="Q40" s="161"/>
      <c r="R40" s="161"/>
      <c r="S40" s="161"/>
      <c r="T40" s="161"/>
      <c r="U40" s="161"/>
      <c r="V40" s="161"/>
      <c r="W40" s="161"/>
      <c r="X40" s="161"/>
      <c r="Y40" s="161"/>
      <c r="Z40" s="161"/>
      <c r="AA40" s="161"/>
      <c r="AB40" s="161"/>
      <c r="AC40" s="161"/>
      <c r="AD40" s="161"/>
    </row>
    <row r="41" spans="1:30" s="160" customFormat="1" ht="15.75" customHeight="1" thickBot="1">
      <c r="A41" s="458"/>
      <c r="B41" s="458"/>
      <c r="C41" s="387"/>
      <c r="D41" s="387"/>
      <c r="E41" s="387"/>
      <c r="F41" s="463" t="s">
        <v>218</v>
      </c>
      <c r="G41" s="464"/>
      <c r="J41" s="161"/>
      <c r="K41" s="161"/>
      <c r="L41" s="184" t="s">
        <v>689</v>
      </c>
      <c r="M41" s="185">
        <v>0</v>
      </c>
      <c r="N41" s="161"/>
      <c r="O41" s="161"/>
      <c r="P41" s="161"/>
      <c r="Q41" s="161"/>
      <c r="R41" s="161"/>
      <c r="S41" s="161"/>
      <c r="T41" s="161"/>
      <c r="U41" s="161"/>
      <c r="V41" s="161"/>
      <c r="W41" s="161"/>
      <c r="X41" s="161"/>
      <c r="Y41" s="161"/>
      <c r="Z41" s="161"/>
      <c r="AA41" s="161"/>
      <c r="AB41" s="161"/>
      <c r="AC41" s="161"/>
      <c r="AD41" s="161"/>
    </row>
    <row r="42" spans="1:30" s="160" customFormat="1" ht="14.25" customHeight="1" thickBot="1">
      <c r="A42" s="220"/>
      <c r="B42" s="180"/>
      <c r="C42" s="180"/>
      <c r="D42" s="181"/>
      <c r="E42" s="220"/>
      <c r="F42" s="220"/>
      <c r="G42" s="220"/>
      <c r="J42" s="161"/>
      <c r="K42" s="161"/>
      <c r="L42" s="184" t="s">
        <v>690</v>
      </c>
      <c r="M42" s="185">
        <v>1</v>
      </c>
      <c r="N42" s="161"/>
      <c r="O42" s="161"/>
      <c r="P42" s="161"/>
      <c r="Q42" s="161"/>
      <c r="R42" s="161"/>
      <c r="S42" s="161"/>
      <c r="T42" s="161"/>
      <c r="U42" s="161"/>
      <c r="V42" s="161"/>
      <c r="W42" s="161"/>
      <c r="X42" s="161"/>
      <c r="Y42" s="161"/>
      <c r="Z42" s="161"/>
      <c r="AA42" s="161"/>
      <c r="AB42" s="161"/>
      <c r="AC42" s="161"/>
      <c r="AD42" s="161"/>
    </row>
    <row r="43" spans="1:30" s="160" customFormat="1" ht="16.5" customHeight="1" thickBot="1">
      <c r="A43" s="453" t="s">
        <v>15</v>
      </c>
      <c r="B43" s="456" t="s">
        <v>16</v>
      </c>
      <c r="C43" s="457"/>
      <c r="D43" s="453" t="s">
        <v>17</v>
      </c>
      <c r="E43" s="456" t="s">
        <v>662</v>
      </c>
      <c r="F43" s="457"/>
      <c r="G43" s="447" t="s">
        <v>19</v>
      </c>
      <c r="J43" s="161"/>
      <c r="K43" s="161"/>
      <c r="L43" s="184" t="s">
        <v>691</v>
      </c>
      <c r="M43" s="185">
        <v>2</v>
      </c>
      <c r="N43" s="161"/>
      <c r="O43" s="161"/>
      <c r="P43" s="161"/>
      <c r="Q43" s="161"/>
      <c r="R43" s="161"/>
      <c r="S43" s="161"/>
      <c r="T43" s="161"/>
      <c r="U43" s="161"/>
      <c r="V43" s="161"/>
      <c r="W43" s="161"/>
      <c r="X43" s="161"/>
      <c r="Y43" s="161"/>
      <c r="Z43" s="161"/>
      <c r="AA43" s="161"/>
      <c r="AB43" s="161"/>
      <c r="AC43" s="161"/>
      <c r="AD43" s="161"/>
    </row>
    <row r="44" spans="1:30" s="160" customFormat="1" ht="14.25" customHeight="1">
      <c r="A44" s="454"/>
      <c r="B44" s="162" t="s">
        <v>20</v>
      </c>
      <c r="C44" s="162" t="s">
        <v>22</v>
      </c>
      <c r="D44" s="454"/>
      <c r="E44" s="453" t="s">
        <v>24</v>
      </c>
      <c r="F44" s="453" t="s">
        <v>25</v>
      </c>
      <c r="G44" s="448"/>
      <c r="J44" s="161"/>
      <c r="K44" s="161"/>
      <c r="L44" s="161"/>
      <c r="M44" s="161"/>
      <c r="N44" s="161"/>
      <c r="O44" s="161"/>
      <c r="P44" s="161"/>
      <c r="Q44" s="161"/>
      <c r="R44" s="161"/>
      <c r="S44" s="161"/>
      <c r="T44" s="161"/>
      <c r="U44" s="161"/>
      <c r="V44" s="161"/>
      <c r="W44" s="161"/>
      <c r="X44" s="161"/>
      <c r="Y44" s="161"/>
      <c r="Z44" s="161"/>
      <c r="AA44" s="161"/>
      <c r="AB44" s="161"/>
      <c r="AC44" s="161"/>
      <c r="AD44" s="161"/>
    </row>
    <row r="45" spans="1:30" s="160" customFormat="1" ht="67.5" customHeight="1" thickBot="1">
      <c r="A45" s="455"/>
      <c r="B45" s="164" t="s">
        <v>21</v>
      </c>
      <c r="C45" s="164" t="s">
        <v>23</v>
      </c>
      <c r="D45" s="455"/>
      <c r="E45" s="455"/>
      <c r="F45" s="455"/>
      <c r="G45" s="449"/>
      <c r="J45" s="161"/>
      <c r="K45" s="161"/>
      <c r="L45" s="161"/>
      <c r="M45" s="161"/>
      <c r="N45" s="161"/>
      <c r="O45" s="161"/>
      <c r="P45" s="161"/>
      <c r="Q45" s="161"/>
      <c r="R45" s="161"/>
      <c r="S45" s="161"/>
      <c r="T45" s="161"/>
      <c r="U45" s="161"/>
      <c r="V45" s="161"/>
      <c r="W45" s="161"/>
      <c r="X45" s="161"/>
      <c r="Y45" s="161"/>
      <c r="Z45" s="161"/>
      <c r="AA45" s="161"/>
      <c r="AB45" s="161"/>
      <c r="AC45" s="161"/>
      <c r="AD45" s="161"/>
    </row>
    <row r="46" spans="1:30" s="160" customFormat="1" ht="57.75" customHeight="1" thickBot="1">
      <c r="A46" s="447" t="s">
        <v>250</v>
      </c>
      <c r="B46" s="450" t="s">
        <v>632</v>
      </c>
      <c r="C46" s="450"/>
      <c r="D46" s="164" t="s">
        <v>26</v>
      </c>
      <c r="E46" s="152">
        <v>15</v>
      </c>
      <c r="F46" s="152">
        <v>0</v>
      </c>
      <c r="G46" s="152" t="s">
        <v>757</v>
      </c>
      <c r="J46"/>
      <c r="K46"/>
      <c r="L46" s="531" t="s">
        <v>692</v>
      </c>
      <c r="M46" s="532"/>
      <c r="N46" s="532"/>
      <c r="O46" s="532"/>
      <c r="P46" s="532"/>
      <c r="Q46" s="532"/>
      <c r="R46" s="532"/>
      <c r="S46" s="532"/>
      <c r="T46" s="532"/>
      <c r="U46" s="532"/>
      <c r="V46" s="532"/>
      <c r="W46" s="532"/>
      <c r="X46" s="532"/>
      <c r="Y46" s="532"/>
      <c r="Z46" s="532"/>
      <c r="AA46" s="532"/>
      <c r="AB46" s="532"/>
      <c r="AC46" s="532"/>
      <c r="AD46" s="533"/>
    </row>
    <row r="47" spans="1:30" s="160" customFormat="1" ht="39.75" customHeight="1">
      <c r="A47" s="448"/>
      <c r="B47" s="451"/>
      <c r="C47" s="451"/>
      <c r="D47" s="450" t="s">
        <v>27</v>
      </c>
      <c r="E47" s="414">
        <v>5</v>
      </c>
      <c r="F47" s="414">
        <v>0</v>
      </c>
      <c r="G47" s="414" t="s">
        <v>758</v>
      </c>
      <c r="J47"/>
      <c r="K47"/>
      <c r="L47" s="221" t="s">
        <v>693</v>
      </c>
      <c r="M47" s="534" t="s">
        <v>694</v>
      </c>
      <c r="N47" s="535"/>
      <c r="O47" s="535"/>
      <c r="P47" s="535"/>
      <c r="Q47" s="535"/>
      <c r="R47" s="535"/>
      <c r="S47" s="535"/>
      <c r="T47" s="535"/>
      <c r="U47" s="535"/>
      <c r="V47" s="535"/>
      <c r="W47" s="535"/>
      <c r="X47" s="535"/>
      <c r="Y47" s="535"/>
      <c r="Z47" s="535"/>
      <c r="AA47" s="535"/>
      <c r="AB47" s="535"/>
      <c r="AC47" s="535"/>
      <c r="AD47" s="536"/>
    </row>
    <row r="48" spans="1:30" s="160" customFormat="1" ht="17.25" customHeight="1" thickBot="1">
      <c r="A48" s="448"/>
      <c r="B48" s="451"/>
      <c r="C48" s="451"/>
      <c r="D48" s="452"/>
      <c r="E48" s="415"/>
      <c r="F48" s="415"/>
      <c r="G48" s="415"/>
      <c r="J48"/>
      <c r="K48"/>
      <c r="L48" s="221" t="s">
        <v>695</v>
      </c>
      <c r="M48" s="459" t="s">
        <v>759</v>
      </c>
      <c r="N48" s="459"/>
      <c r="O48" s="459"/>
      <c r="P48" s="459"/>
      <c r="Q48" s="459"/>
      <c r="R48" s="459"/>
      <c r="S48" s="459"/>
      <c r="T48" s="459"/>
      <c r="U48" s="459"/>
      <c r="V48" s="459"/>
      <c r="W48" s="459"/>
      <c r="X48" s="459"/>
      <c r="Y48" s="459"/>
      <c r="Z48" s="459"/>
      <c r="AA48" s="459"/>
      <c r="AB48" s="459"/>
      <c r="AC48" s="459"/>
      <c r="AD48" s="459"/>
    </row>
    <row r="49" spans="1:30" s="160" customFormat="1" ht="26.25" customHeight="1" thickBot="1">
      <c r="A49" s="448"/>
      <c r="B49" s="451"/>
      <c r="C49" s="451"/>
      <c r="D49" s="164" t="s">
        <v>28</v>
      </c>
      <c r="E49" s="152">
        <v>0</v>
      </c>
      <c r="F49" s="152">
        <v>15</v>
      </c>
      <c r="G49" s="152"/>
      <c r="J49"/>
      <c r="K49"/>
      <c r="L49" s="188" t="s">
        <v>697</v>
      </c>
      <c r="M49" s="459" t="s">
        <v>760</v>
      </c>
      <c r="N49" s="459"/>
      <c r="O49" s="459"/>
      <c r="P49" s="459"/>
      <c r="Q49" s="459"/>
      <c r="R49" s="459"/>
      <c r="S49" s="459"/>
      <c r="T49" s="459"/>
      <c r="U49" s="459"/>
      <c r="V49" s="459"/>
      <c r="W49" s="459"/>
      <c r="X49" s="459"/>
      <c r="Y49" s="459"/>
      <c r="Z49" s="459"/>
      <c r="AA49" s="459"/>
      <c r="AB49" s="459"/>
      <c r="AC49" s="459"/>
      <c r="AD49" s="459"/>
    </row>
    <row r="50" spans="1:30" s="160" customFormat="1" ht="54" customHeight="1" thickBot="1">
      <c r="A50" s="448"/>
      <c r="B50" s="451"/>
      <c r="C50" s="451"/>
      <c r="D50" s="164" t="s">
        <v>29</v>
      </c>
      <c r="E50" s="152">
        <v>10</v>
      </c>
      <c r="F50" s="152">
        <v>0</v>
      </c>
      <c r="G50" s="152" t="s">
        <v>761</v>
      </c>
      <c r="J50"/>
      <c r="K50"/>
      <c r="L50" s="426" t="s">
        <v>762</v>
      </c>
      <c r="M50" s="426"/>
      <c r="N50" s="426"/>
      <c r="O50" s="426"/>
      <c r="P50" s="426"/>
      <c r="Q50" s="426"/>
      <c r="R50" s="426"/>
      <c r="S50" s="426"/>
      <c r="T50" s="426"/>
      <c r="U50" s="426"/>
      <c r="V50" s="426"/>
      <c r="W50" s="426"/>
      <c r="X50" s="426"/>
      <c r="Y50" s="426"/>
      <c r="Z50" s="426"/>
      <c r="AA50" s="426"/>
      <c r="AB50" s="426"/>
      <c r="AC50" s="426"/>
      <c r="AD50" s="426"/>
    </row>
    <row r="51" spans="1:30" s="160" customFormat="1" ht="61.5" customHeight="1" thickBot="1">
      <c r="A51" s="448"/>
      <c r="B51" s="451"/>
      <c r="C51" s="451"/>
      <c r="D51" s="164" t="s">
        <v>30</v>
      </c>
      <c r="E51" s="152">
        <v>15</v>
      </c>
      <c r="F51" s="152">
        <v>0</v>
      </c>
      <c r="G51" s="152" t="s">
        <v>249</v>
      </c>
      <c r="J51"/>
      <c r="K51"/>
      <c r="L51"/>
      <c r="M51"/>
      <c r="N51"/>
      <c r="O51"/>
      <c r="P51"/>
      <c r="Q51"/>
      <c r="R51"/>
      <c r="S51"/>
      <c r="T51"/>
      <c r="U51"/>
      <c r="V51"/>
      <c r="W51"/>
      <c r="X51"/>
      <c r="Y51"/>
      <c r="Z51"/>
      <c r="AA51"/>
      <c r="AB51"/>
      <c r="AC51"/>
      <c r="AD51"/>
    </row>
    <row r="52" spans="1:30" s="160" customFormat="1" ht="57.75" customHeight="1" thickBot="1">
      <c r="A52" s="448"/>
      <c r="B52" s="451"/>
      <c r="C52" s="451"/>
      <c r="D52" s="164" t="s">
        <v>31</v>
      </c>
      <c r="E52" s="152">
        <v>10</v>
      </c>
      <c r="F52" s="152">
        <v>0</v>
      </c>
      <c r="G52" s="155" t="s">
        <v>645</v>
      </c>
      <c r="J52"/>
      <c r="K52"/>
      <c r="L52" s="465" t="s">
        <v>700</v>
      </c>
      <c r="M52" s="465"/>
      <c r="N52" s="465"/>
      <c r="O52" s="465"/>
      <c r="P52" s="465"/>
      <c r="Q52" s="465"/>
      <c r="R52" s="465"/>
      <c r="S52" s="465"/>
      <c r="T52" s="465"/>
      <c r="U52" s="465"/>
      <c r="V52" s="465"/>
      <c r="W52" s="465"/>
      <c r="X52" s="465"/>
      <c r="Y52" s="465"/>
      <c r="Z52" s="465"/>
      <c r="AA52" s="465"/>
      <c r="AB52" s="465"/>
      <c r="AC52" s="465"/>
      <c r="AD52" s="465"/>
    </row>
    <row r="53" spans="1:30" s="160" customFormat="1" ht="52.5" customHeight="1" thickBot="1">
      <c r="A53" s="448"/>
      <c r="B53" s="451"/>
      <c r="C53" s="451"/>
      <c r="D53" s="164" t="s">
        <v>32</v>
      </c>
      <c r="E53" s="152">
        <v>30</v>
      </c>
      <c r="F53" s="152"/>
      <c r="G53" s="152" t="s">
        <v>734</v>
      </c>
      <c r="J53"/>
      <c r="K53"/>
      <c r="L53" s="232" t="s">
        <v>693</v>
      </c>
      <c r="M53" s="530" t="s">
        <v>702</v>
      </c>
      <c r="N53" s="530"/>
      <c r="O53" s="530"/>
      <c r="P53" s="530"/>
      <c r="Q53" s="530"/>
      <c r="R53" s="530"/>
      <c r="S53" s="530"/>
      <c r="T53" s="530"/>
      <c r="U53" s="530"/>
      <c r="V53" s="530"/>
      <c r="W53" s="530"/>
      <c r="X53" s="530"/>
      <c r="Y53" s="530"/>
      <c r="Z53" s="530"/>
      <c r="AA53" s="530"/>
      <c r="AB53" s="530"/>
      <c r="AC53" s="530"/>
      <c r="AD53" s="530"/>
    </row>
    <row r="54" spans="1:30" s="160" customFormat="1" ht="20.25" customHeight="1" thickBot="1">
      <c r="A54" s="449"/>
      <c r="B54" s="452"/>
      <c r="C54" s="452"/>
      <c r="D54" s="222" t="s">
        <v>33</v>
      </c>
      <c r="E54" s="178">
        <v>85</v>
      </c>
      <c r="F54" s="178">
        <v>15</v>
      </c>
      <c r="G54" s="178"/>
      <c r="J54"/>
      <c r="K54"/>
      <c r="L54" s="232" t="s">
        <v>695</v>
      </c>
      <c r="M54" s="528" t="s">
        <v>763</v>
      </c>
      <c r="N54" s="528"/>
      <c r="O54" s="528"/>
      <c r="P54" s="528"/>
      <c r="Q54" s="528"/>
      <c r="R54" s="528"/>
      <c r="S54" s="528"/>
      <c r="T54" s="528"/>
      <c r="U54" s="528"/>
      <c r="V54" s="528"/>
      <c r="W54" s="528"/>
      <c r="X54" s="528"/>
      <c r="Y54" s="528"/>
      <c r="Z54" s="528"/>
      <c r="AA54" s="528"/>
      <c r="AB54" s="528"/>
      <c r="AC54" s="528"/>
      <c r="AD54" s="528"/>
    </row>
    <row r="55" spans="1:30" s="160" customFormat="1" ht="15">
      <c r="J55"/>
      <c r="K55"/>
      <c r="L55" s="232" t="s">
        <v>697</v>
      </c>
      <c r="M55" s="528" t="s">
        <v>764</v>
      </c>
      <c r="N55" s="528"/>
      <c r="O55" s="528"/>
      <c r="P55" s="528"/>
      <c r="Q55" s="528"/>
      <c r="R55" s="528"/>
      <c r="S55" s="528"/>
      <c r="T55" s="528"/>
      <c r="U55" s="528"/>
      <c r="V55" s="528"/>
      <c r="W55" s="528"/>
      <c r="X55" s="528"/>
      <c r="Y55" s="528"/>
      <c r="Z55" s="528"/>
      <c r="AA55" s="528"/>
      <c r="AB55" s="528"/>
      <c r="AC55" s="528"/>
      <c r="AD55" s="528"/>
    </row>
    <row r="56" spans="1:30" s="160" customFormat="1" ht="15" customHeight="1" thickBot="1">
      <c r="J56"/>
      <c r="K56"/>
      <c r="L56" s="190" t="s">
        <v>705</v>
      </c>
      <c r="M56" s="526" t="s">
        <v>706</v>
      </c>
      <c r="N56" s="526"/>
      <c r="O56" s="526"/>
      <c r="P56" s="526"/>
      <c r="Q56" s="526"/>
      <c r="R56" s="526"/>
      <c r="S56" s="526"/>
      <c r="T56" s="526"/>
      <c r="U56" s="526"/>
      <c r="V56" s="526"/>
      <c r="W56" s="526"/>
      <c r="X56" s="526"/>
      <c r="Y56" s="526"/>
      <c r="Z56" s="526"/>
      <c r="AA56" s="526"/>
      <c r="AB56" s="526"/>
      <c r="AC56" s="526"/>
      <c r="AD56" s="527"/>
    </row>
    <row r="57" spans="1:30" s="160" customFormat="1" ht="28.5" customHeight="1">
      <c r="A57" s="435" t="s">
        <v>182</v>
      </c>
      <c r="B57" s="436"/>
      <c r="C57" s="437"/>
      <c r="D57" s="441" t="s">
        <v>183</v>
      </c>
      <c r="E57" s="442"/>
      <c r="F57" s="442"/>
      <c r="G57" s="443"/>
      <c r="J57"/>
      <c r="K57"/>
      <c r="L57" s="233"/>
      <c r="M57" s="233"/>
      <c r="N57" s="233"/>
      <c r="O57" s="233"/>
      <c r="P57" s="233"/>
      <c r="Q57" s="233"/>
      <c r="R57" s="233"/>
      <c r="S57" s="233"/>
      <c r="T57" s="233"/>
      <c r="U57" s="233"/>
      <c r="V57" s="233"/>
      <c r="W57" s="233"/>
      <c r="X57" s="233"/>
      <c r="Y57" s="233"/>
      <c r="Z57" s="233"/>
      <c r="AA57" s="233"/>
      <c r="AB57" s="233"/>
      <c r="AC57" s="233"/>
      <c r="AD57" s="233"/>
    </row>
    <row r="58" spans="1:30" s="160" customFormat="1" ht="49.5" customHeight="1">
      <c r="A58" s="438"/>
      <c r="B58" s="439"/>
      <c r="C58" s="440"/>
      <c r="D58" s="444" t="s">
        <v>184</v>
      </c>
      <c r="E58" s="445"/>
      <c r="F58" s="445"/>
      <c r="G58" s="446"/>
      <c r="J58"/>
      <c r="K58"/>
      <c r="L58" s="529" t="s">
        <v>707</v>
      </c>
      <c r="M58" s="529"/>
      <c r="N58" s="529"/>
      <c r="O58" s="529"/>
      <c r="P58" s="529"/>
      <c r="Q58" s="529"/>
      <c r="R58" s="529"/>
      <c r="S58" s="529"/>
      <c r="T58" s="529"/>
      <c r="U58" s="529"/>
      <c r="V58" s="529"/>
      <c r="W58" s="529"/>
      <c r="X58" s="529"/>
      <c r="Y58" s="529"/>
      <c r="Z58" s="529"/>
      <c r="AA58" s="529"/>
      <c r="AB58" s="529"/>
      <c r="AC58" s="529"/>
      <c r="AD58" s="529"/>
    </row>
    <row r="59" spans="1:30" s="160" customFormat="1" ht="15">
      <c r="A59" s="438"/>
      <c r="B59" s="439"/>
      <c r="C59" s="440"/>
      <c r="D59" s="444" t="s">
        <v>185</v>
      </c>
      <c r="E59" s="445"/>
      <c r="F59" s="445"/>
      <c r="G59" s="446"/>
      <c r="J59"/>
      <c r="K59"/>
      <c r="L59" s="232" t="s">
        <v>693</v>
      </c>
      <c r="M59" s="530" t="s">
        <v>694</v>
      </c>
      <c r="N59" s="530"/>
      <c r="O59" s="530"/>
      <c r="P59" s="530"/>
      <c r="Q59" s="530"/>
      <c r="R59" s="530"/>
      <c r="S59" s="530"/>
      <c r="T59" s="530"/>
      <c r="U59" s="530"/>
      <c r="V59" s="530"/>
      <c r="W59" s="530"/>
      <c r="X59" s="530"/>
      <c r="Y59" s="530"/>
      <c r="Z59" s="530"/>
      <c r="AA59" s="530"/>
      <c r="AB59" s="530"/>
      <c r="AC59" s="530"/>
      <c r="AD59" s="530"/>
    </row>
    <row r="60" spans="1:30" s="160" customFormat="1" ht="23.25" customHeight="1">
      <c r="A60" s="475" t="s">
        <v>186</v>
      </c>
      <c r="B60" s="476"/>
      <c r="C60" s="477"/>
      <c r="D60" s="428">
        <v>0</v>
      </c>
      <c r="E60" s="429"/>
      <c r="F60" s="429"/>
      <c r="G60" s="430"/>
      <c r="J60"/>
      <c r="K60"/>
      <c r="L60" s="232" t="s">
        <v>695</v>
      </c>
      <c r="M60" s="528" t="s">
        <v>763</v>
      </c>
      <c r="N60" s="528"/>
      <c r="O60" s="528"/>
      <c r="P60" s="528"/>
      <c r="Q60" s="528"/>
      <c r="R60" s="528"/>
      <c r="S60" s="528"/>
      <c r="T60" s="528"/>
      <c r="U60" s="528"/>
      <c r="V60" s="528"/>
      <c r="W60" s="528"/>
      <c r="X60" s="528"/>
      <c r="Y60" s="528"/>
      <c r="Z60" s="528"/>
      <c r="AA60" s="528"/>
      <c r="AB60" s="528"/>
      <c r="AC60" s="528"/>
      <c r="AD60" s="528"/>
    </row>
    <row r="61" spans="1:30" s="160" customFormat="1" ht="27" customHeight="1">
      <c r="A61" s="475" t="s">
        <v>187</v>
      </c>
      <c r="B61" s="476"/>
      <c r="C61" s="477"/>
      <c r="D61" s="428">
        <v>1</v>
      </c>
      <c r="E61" s="429"/>
      <c r="F61" s="429"/>
      <c r="G61" s="430"/>
      <c r="J61"/>
      <c r="K61"/>
      <c r="L61" s="232" t="s">
        <v>697</v>
      </c>
      <c r="M61" s="528" t="s">
        <v>760</v>
      </c>
      <c r="N61" s="528"/>
      <c r="O61" s="528"/>
      <c r="P61" s="528"/>
      <c r="Q61" s="528"/>
      <c r="R61" s="528"/>
      <c r="S61" s="528"/>
      <c r="T61" s="528"/>
      <c r="U61" s="528"/>
      <c r="V61" s="528"/>
      <c r="W61" s="528"/>
      <c r="X61" s="528"/>
      <c r="Y61" s="528"/>
      <c r="Z61" s="528"/>
      <c r="AA61" s="528"/>
      <c r="AB61" s="528"/>
      <c r="AC61" s="528"/>
      <c r="AD61" s="528"/>
    </row>
    <row r="62" spans="1:30" s="160" customFormat="1" ht="29.25" customHeight="1" thickBot="1">
      <c r="A62" s="478" t="s">
        <v>188</v>
      </c>
      <c r="B62" s="479"/>
      <c r="C62" s="480"/>
      <c r="D62" s="431">
        <v>2</v>
      </c>
      <c r="E62" s="432"/>
      <c r="F62" s="432"/>
      <c r="G62" s="433"/>
      <c r="J62"/>
      <c r="K62"/>
      <c r="L62" s="232" t="s">
        <v>705</v>
      </c>
      <c r="M62" s="525" t="s">
        <v>708</v>
      </c>
      <c r="N62" s="526"/>
      <c r="O62" s="526"/>
      <c r="P62" s="526"/>
      <c r="Q62" s="526"/>
      <c r="R62" s="526"/>
      <c r="S62" s="526"/>
      <c r="T62" s="526"/>
      <c r="U62" s="526"/>
      <c r="V62" s="526"/>
      <c r="W62" s="526"/>
      <c r="X62" s="526"/>
      <c r="Y62" s="526"/>
      <c r="Z62" s="526"/>
      <c r="AA62" s="526"/>
      <c r="AB62" s="526"/>
      <c r="AC62" s="526"/>
      <c r="AD62" s="527"/>
    </row>
    <row r="63" spans="1:30" s="160" customFormat="1" ht="14.25">
      <c r="J63" s="161"/>
      <c r="K63" s="161"/>
      <c r="L63" s="161"/>
      <c r="M63" s="161"/>
      <c r="N63" s="161"/>
      <c r="O63" s="161"/>
      <c r="P63" s="161"/>
      <c r="Q63" s="161"/>
      <c r="R63" s="161"/>
      <c r="S63" s="161"/>
      <c r="T63" s="161"/>
      <c r="U63" s="161"/>
      <c r="V63" s="161"/>
      <c r="W63" s="161"/>
      <c r="X63" s="161"/>
      <c r="Y63" s="161"/>
      <c r="Z63" s="161"/>
      <c r="AA63" s="161"/>
      <c r="AB63" s="161"/>
      <c r="AC63" s="161"/>
      <c r="AD63" s="161"/>
    </row>
    <row r="64" spans="1:30" s="160" customFormat="1" ht="20.25" customHeight="1">
      <c r="A64" s="434" t="s">
        <v>711</v>
      </c>
      <c r="B64" s="434"/>
      <c r="C64" s="434"/>
      <c r="D64" s="434"/>
      <c r="E64" s="434"/>
      <c r="F64" s="434"/>
      <c r="G64" s="434"/>
      <c r="J64" s="161"/>
      <c r="K64" s="161"/>
      <c r="L64" s="161"/>
      <c r="M64" s="161"/>
      <c r="N64" s="161"/>
      <c r="O64" s="161"/>
      <c r="P64" s="161"/>
      <c r="Q64" s="161"/>
      <c r="R64" s="161"/>
      <c r="S64" s="161"/>
      <c r="T64" s="161"/>
      <c r="U64" s="161"/>
      <c r="V64" s="161"/>
      <c r="W64" s="161"/>
      <c r="X64" s="161"/>
      <c r="Y64" s="161"/>
      <c r="Z64" s="161"/>
      <c r="AA64" s="161"/>
      <c r="AB64" s="161"/>
      <c r="AC64" s="161"/>
      <c r="AD64" s="161"/>
    </row>
    <row r="65" spans="10:30" s="160" customFormat="1" ht="14.25">
      <c r="J65" s="161"/>
      <c r="K65" s="161"/>
      <c r="L65" s="161"/>
      <c r="M65" s="161"/>
      <c r="N65" s="161"/>
      <c r="O65" s="161"/>
      <c r="P65" s="161"/>
      <c r="Q65" s="161"/>
      <c r="R65" s="161"/>
      <c r="S65" s="161"/>
      <c r="T65" s="161"/>
      <c r="U65" s="161"/>
      <c r="V65" s="161"/>
      <c r="W65" s="161"/>
      <c r="X65" s="161"/>
      <c r="Y65" s="161"/>
      <c r="Z65" s="161"/>
      <c r="AA65" s="161"/>
      <c r="AB65" s="161"/>
      <c r="AC65" s="161"/>
      <c r="AD65" s="161"/>
    </row>
    <row r="66" spans="10:30" s="160" customFormat="1"/>
    <row r="67" spans="10:30" s="160" customFormat="1"/>
    <row r="68" spans="10:30" s="160" customFormat="1"/>
    <row r="69" spans="10:30" s="160" customFormat="1"/>
    <row r="70" spans="10:30" s="160" customFormat="1"/>
  </sheetData>
  <mergeCells count="107">
    <mergeCell ref="A1:B3"/>
    <mergeCell ref="C1:E3"/>
    <mergeCell ref="F1:G1"/>
    <mergeCell ref="F2:G2"/>
    <mergeCell ref="F3:G3"/>
    <mergeCell ref="A5:A7"/>
    <mergeCell ref="B5:C5"/>
    <mergeCell ref="D5:D7"/>
    <mergeCell ref="E5:F5"/>
    <mergeCell ref="G5:G7"/>
    <mergeCell ref="I5:I7"/>
    <mergeCell ref="J5:K5"/>
    <mergeCell ref="L5:L7"/>
    <mergeCell ref="M5:N5"/>
    <mergeCell ref="O5:O7"/>
    <mergeCell ref="E6:E7"/>
    <mergeCell ref="F6:F7"/>
    <mergeCell ref="M6:M7"/>
    <mergeCell ref="N6:N7"/>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N24:P26"/>
    <mergeCell ref="Q24:S24"/>
    <mergeCell ref="E25:E26"/>
    <mergeCell ref="F25:F26"/>
    <mergeCell ref="Q25:S25"/>
    <mergeCell ref="Q26:S26"/>
    <mergeCell ref="A24:A26"/>
    <mergeCell ref="B24:C24"/>
    <mergeCell ref="D24:D26"/>
    <mergeCell ref="E24:F24"/>
    <mergeCell ref="G24:G26"/>
    <mergeCell ref="L24:M26"/>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62:C62"/>
    <mergeCell ref="D62:G62"/>
    <mergeCell ref="M62:AD62"/>
    <mergeCell ref="A64:G64"/>
    <mergeCell ref="A60:C60"/>
    <mergeCell ref="D60:G60"/>
    <mergeCell ref="M60:AD60"/>
    <mergeCell ref="A61:C61"/>
    <mergeCell ref="D61:G61"/>
    <mergeCell ref="M61:AD61"/>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BF66"/>
  <sheetViews>
    <sheetView workbookViewId="0">
      <selection activeCell="C8" sqref="C8:C16"/>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458"/>
      <c r="B1" s="458"/>
      <c r="C1" s="387" t="s">
        <v>34</v>
      </c>
      <c r="D1" s="387"/>
      <c r="E1" s="387"/>
      <c r="F1" s="427" t="s">
        <v>216</v>
      </c>
      <c r="G1" s="427"/>
    </row>
    <row r="2" spans="1:58" ht="15.75" customHeight="1" thickBot="1">
      <c r="A2" s="458"/>
      <c r="B2" s="458"/>
      <c r="C2" s="387"/>
      <c r="D2" s="387"/>
      <c r="E2" s="387"/>
      <c r="F2" s="427" t="s">
        <v>49</v>
      </c>
      <c r="G2" s="427"/>
    </row>
    <row r="3" spans="1:58" ht="15.75" customHeight="1" thickBot="1">
      <c r="A3" s="458"/>
      <c r="B3" s="458"/>
      <c r="C3" s="387"/>
      <c r="D3" s="387"/>
      <c r="E3" s="387"/>
      <c r="F3" s="463" t="s">
        <v>223</v>
      </c>
      <c r="G3" s="464"/>
      <c r="K3" s="161"/>
      <c r="L3" s="161"/>
      <c r="M3" s="468" t="s">
        <v>663</v>
      </c>
      <c r="N3" s="469"/>
      <c r="O3" s="469"/>
      <c r="P3" s="469"/>
      <c r="Q3" s="469"/>
      <c r="R3" s="469"/>
      <c r="S3" s="491"/>
      <c r="T3" s="194"/>
      <c r="U3" s="161"/>
      <c r="V3" s="468" t="s">
        <v>663</v>
      </c>
      <c r="W3" s="469"/>
      <c r="X3" s="469"/>
      <c r="Y3" s="469"/>
      <c r="Z3" s="469"/>
      <c r="AA3" s="469"/>
      <c r="AB3" s="491"/>
      <c r="AC3" s="194"/>
      <c r="AD3" s="161"/>
      <c r="AE3" s="468" t="s">
        <v>663</v>
      </c>
      <c r="AF3" s="469"/>
      <c r="AG3" s="469"/>
      <c r="AH3" s="469"/>
      <c r="AI3" s="469"/>
      <c r="AJ3" s="469"/>
      <c r="AK3" s="491"/>
      <c r="AL3" s="194"/>
      <c r="AM3" s="161"/>
      <c r="AN3" s="468" t="s">
        <v>663</v>
      </c>
      <c r="AO3" s="469"/>
      <c r="AP3" s="469"/>
      <c r="AQ3" s="469"/>
      <c r="AR3" s="469"/>
      <c r="AS3" s="469"/>
      <c r="AT3" s="491"/>
      <c r="AU3" s="194"/>
      <c r="AV3" s="161"/>
      <c r="AW3" s="468" t="s">
        <v>663</v>
      </c>
      <c r="AX3" s="469"/>
      <c r="AY3" s="469"/>
      <c r="AZ3" s="469"/>
      <c r="BA3" s="469"/>
      <c r="BB3" s="469"/>
      <c r="BC3" s="491"/>
      <c r="BD3" s="194"/>
      <c r="BE3" s="161"/>
      <c r="BF3" s="161"/>
    </row>
    <row r="4" spans="1:58" ht="26.25" thickBot="1">
      <c r="A4" s="160"/>
      <c r="B4" s="160"/>
      <c r="C4" s="160"/>
      <c r="D4" s="160"/>
      <c r="E4" s="160"/>
      <c r="F4" s="160"/>
      <c r="G4" s="160"/>
      <c r="K4" s="161"/>
      <c r="L4" s="161"/>
      <c r="M4" s="492" t="s">
        <v>664</v>
      </c>
      <c r="N4" s="486" t="s">
        <v>665</v>
      </c>
      <c r="O4" s="487"/>
      <c r="P4" s="488"/>
      <c r="Q4" s="195" t="s">
        <v>666</v>
      </c>
      <c r="R4" s="486" t="s">
        <v>667</v>
      </c>
      <c r="S4" s="494"/>
      <c r="T4" s="196"/>
      <c r="U4" s="161"/>
      <c r="V4" s="492" t="s">
        <v>664</v>
      </c>
      <c r="W4" s="486" t="s">
        <v>665</v>
      </c>
      <c r="X4" s="487"/>
      <c r="Y4" s="488"/>
      <c r="Z4" s="195" t="s">
        <v>666</v>
      </c>
      <c r="AA4" s="486" t="s">
        <v>667</v>
      </c>
      <c r="AB4" s="494"/>
      <c r="AC4" s="196"/>
      <c r="AD4" s="161"/>
      <c r="AE4" s="471" t="s">
        <v>664</v>
      </c>
      <c r="AF4" s="473" t="s">
        <v>665</v>
      </c>
      <c r="AG4" s="490"/>
      <c r="AH4" s="474"/>
      <c r="AI4" s="197" t="s">
        <v>666</v>
      </c>
      <c r="AJ4" s="495" t="s">
        <v>667</v>
      </c>
      <c r="AK4" s="496"/>
      <c r="AL4" s="196"/>
      <c r="AM4" s="161"/>
      <c r="AN4" s="471" t="s">
        <v>664</v>
      </c>
      <c r="AO4" s="473" t="s">
        <v>665</v>
      </c>
      <c r="AP4" s="490"/>
      <c r="AQ4" s="474"/>
      <c r="AR4" s="197" t="s">
        <v>666</v>
      </c>
      <c r="AS4" s="495" t="s">
        <v>667</v>
      </c>
      <c r="AT4" s="496"/>
      <c r="AU4" s="196"/>
      <c r="AV4" s="161"/>
      <c r="AW4" s="471" t="s">
        <v>664</v>
      </c>
      <c r="AX4" s="473" t="s">
        <v>665</v>
      </c>
      <c r="AY4" s="490"/>
      <c r="AZ4" s="474"/>
      <c r="BA4" s="197" t="s">
        <v>666</v>
      </c>
      <c r="BB4" s="495" t="s">
        <v>667</v>
      </c>
      <c r="BC4" s="496"/>
      <c r="BD4" s="196"/>
      <c r="BE4" s="161"/>
      <c r="BF4" s="161"/>
    </row>
    <row r="5" spans="1:58" ht="26.25" thickBot="1">
      <c r="A5" s="453" t="s">
        <v>15</v>
      </c>
      <c r="B5" s="456" t="s">
        <v>16</v>
      </c>
      <c r="C5" s="457"/>
      <c r="D5" s="453" t="s">
        <v>17</v>
      </c>
      <c r="E5" s="456" t="s">
        <v>662</v>
      </c>
      <c r="F5" s="457"/>
      <c r="G5" s="447" t="s">
        <v>19</v>
      </c>
      <c r="I5" s="65"/>
      <c r="K5" s="161"/>
      <c r="L5" s="161"/>
      <c r="M5" s="493"/>
      <c r="N5" s="195" t="s">
        <v>20</v>
      </c>
      <c r="O5" s="195" t="s">
        <v>668</v>
      </c>
      <c r="P5" s="195" t="s">
        <v>22</v>
      </c>
      <c r="Q5" s="195" t="s">
        <v>669</v>
      </c>
      <c r="R5" s="195" t="s">
        <v>670</v>
      </c>
      <c r="S5" s="198" t="s">
        <v>671</v>
      </c>
      <c r="T5" s="196"/>
      <c r="U5" s="161"/>
      <c r="V5" s="493"/>
      <c r="W5" s="195" t="s">
        <v>20</v>
      </c>
      <c r="X5" s="195" t="s">
        <v>668</v>
      </c>
      <c r="Y5" s="195" t="s">
        <v>22</v>
      </c>
      <c r="Z5" s="195" t="s">
        <v>669</v>
      </c>
      <c r="AA5" s="195" t="s">
        <v>670</v>
      </c>
      <c r="AB5" s="198" t="s">
        <v>671</v>
      </c>
      <c r="AC5" s="196"/>
      <c r="AD5" s="161"/>
      <c r="AE5" s="472"/>
      <c r="AF5" s="166" t="s">
        <v>20</v>
      </c>
      <c r="AG5" s="166" t="s">
        <v>668</v>
      </c>
      <c r="AH5" s="166" t="s">
        <v>22</v>
      </c>
      <c r="AI5" s="199" t="s">
        <v>669</v>
      </c>
      <c r="AJ5" s="200" t="s">
        <v>670</v>
      </c>
      <c r="AK5" s="201" t="s">
        <v>671</v>
      </c>
      <c r="AL5" s="196"/>
      <c r="AM5" s="161"/>
      <c r="AN5" s="472"/>
      <c r="AO5" s="166" t="s">
        <v>20</v>
      </c>
      <c r="AP5" s="202" t="s">
        <v>668</v>
      </c>
      <c r="AQ5" s="202" t="s">
        <v>22</v>
      </c>
      <c r="AR5" s="202" t="s">
        <v>669</v>
      </c>
      <c r="AS5" s="202" t="s">
        <v>670</v>
      </c>
      <c r="AT5" s="201" t="s">
        <v>671</v>
      </c>
      <c r="AU5" s="196"/>
      <c r="AV5" s="161"/>
      <c r="AW5" s="472"/>
      <c r="AX5" s="166" t="s">
        <v>20</v>
      </c>
      <c r="AY5" s="166" t="s">
        <v>668</v>
      </c>
      <c r="AZ5" s="166" t="s">
        <v>22</v>
      </c>
      <c r="BA5" s="199" t="s">
        <v>669</v>
      </c>
      <c r="BB5" s="200" t="s">
        <v>670</v>
      </c>
      <c r="BC5" s="201" t="s">
        <v>671</v>
      </c>
      <c r="BD5" s="196"/>
      <c r="BE5" s="161"/>
      <c r="BF5" s="161"/>
    </row>
    <row r="6" spans="1:58" ht="45" customHeight="1" thickBot="1">
      <c r="A6" s="454"/>
      <c r="B6" s="162" t="s">
        <v>20</v>
      </c>
      <c r="C6" s="162" t="s">
        <v>22</v>
      </c>
      <c r="D6" s="454"/>
      <c r="E6" s="453" t="s">
        <v>24</v>
      </c>
      <c r="F6" s="453" t="s">
        <v>25</v>
      </c>
      <c r="G6" s="448"/>
      <c r="I6" s="65"/>
      <c r="K6" s="161"/>
      <c r="L6" s="161"/>
      <c r="M6" s="203" t="s">
        <v>327</v>
      </c>
      <c r="N6" s="204" t="s">
        <v>675</v>
      </c>
      <c r="O6" s="204"/>
      <c r="P6" s="204"/>
      <c r="Q6" s="205" t="s">
        <v>673</v>
      </c>
      <c r="R6" s="206">
        <v>15</v>
      </c>
      <c r="S6" s="207"/>
      <c r="T6" s="196"/>
      <c r="U6" s="161"/>
      <c r="V6" s="118" t="s">
        <v>330</v>
      </c>
      <c r="W6" s="204" t="s">
        <v>675</v>
      </c>
      <c r="X6" s="204"/>
      <c r="Y6" s="204"/>
      <c r="Z6" s="205" t="s">
        <v>673</v>
      </c>
      <c r="AA6" s="206">
        <v>15</v>
      </c>
      <c r="AB6" s="207"/>
      <c r="AC6" s="196"/>
      <c r="AD6" s="161"/>
      <c r="AE6" s="95" t="s">
        <v>334</v>
      </c>
      <c r="AF6" s="171" t="s">
        <v>675</v>
      </c>
      <c r="AG6" s="171"/>
      <c r="AH6" s="171"/>
      <c r="AI6" s="208" t="s">
        <v>673</v>
      </c>
      <c r="AJ6" s="206">
        <v>15</v>
      </c>
      <c r="AK6" s="207"/>
      <c r="AL6" s="196"/>
      <c r="AM6" s="161"/>
      <c r="AN6" s="95" t="s">
        <v>712</v>
      </c>
      <c r="AO6" s="171" t="s">
        <v>675</v>
      </c>
      <c r="AP6" s="209"/>
      <c r="AQ6" s="209"/>
      <c r="AR6" s="210" t="s">
        <v>673</v>
      </c>
      <c r="AS6" s="206">
        <v>15</v>
      </c>
      <c r="AT6" s="207"/>
      <c r="AU6" s="196"/>
      <c r="AV6" s="161"/>
      <c r="AW6" s="211" t="s">
        <v>339</v>
      </c>
      <c r="AX6" s="209" t="s">
        <v>675</v>
      </c>
      <c r="AY6" s="209"/>
      <c r="AZ6" s="209"/>
      <c r="BA6" s="210" t="s">
        <v>673</v>
      </c>
      <c r="BB6" s="206">
        <v>15</v>
      </c>
      <c r="BC6" s="207"/>
      <c r="BD6" s="196"/>
      <c r="BE6" s="161"/>
      <c r="BF6" s="161"/>
    </row>
    <row r="7" spans="1:58" ht="39" customHeight="1" thickBot="1">
      <c r="A7" s="455"/>
      <c r="B7" s="164" t="s">
        <v>21</v>
      </c>
      <c r="C7" s="164" t="s">
        <v>23</v>
      </c>
      <c r="D7" s="455"/>
      <c r="E7" s="455"/>
      <c r="F7" s="455"/>
      <c r="G7" s="449"/>
      <c r="I7" s="165"/>
      <c r="K7" s="161"/>
      <c r="L7" s="161"/>
      <c r="M7" s="203" t="s">
        <v>330</v>
      </c>
      <c r="N7" s="204"/>
      <c r="O7" s="204"/>
      <c r="P7" s="204"/>
      <c r="Q7" s="205" t="s">
        <v>676</v>
      </c>
      <c r="R7" s="206">
        <v>5</v>
      </c>
      <c r="S7" s="207"/>
      <c r="T7" s="196"/>
      <c r="U7" s="161"/>
      <c r="V7" s="203"/>
      <c r="W7" s="204"/>
      <c r="X7" s="204"/>
      <c r="Y7" s="204"/>
      <c r="Z7" s="205" t="s">
        <v>676</v>
      </c>
      <c r="AA7" s="206">
        <v>5</v>
      </c>
      <c r="AB7" s="207"/>
      <c r="AC7" s="196"/>
      <c r="AD7" s="161"/>
      <c r="AE7" s="170"/>
      <c r="AF7" s="171"/>
      <c r="AG7" s="171"/>
      <c r="AH7" s="171"/>
      <c r="AI7" s="208" t="s">
        <v>676</v>
      </c>
      <c r="AJ7" s="206">
        <v>5</v>
      </c>
      <c r="AK7" s="207"/>
      <c r="AL7" s="196"/>
      <c r="AM7" s="161"/>
      <c r="AN7" s="170"/>
      <c r="AO7" s="171"/>
      <c r="AP7" s="171"/>
      <c r="AQ7" s="171"/>
      <c r="AR7" s="208" t="s">
        <v>676</v>
      </c>
      <c r="AS7" s="206">
        <v>5</v>
      </c>
      <c r="AT7" s="207"/>
      <c r="AU7" s="196"/>
      <c r="AV7" s="161"/>
      <c r="AW7" s="212"/>
      <c r="AX7" s="209"/>
      <c r="AY7" s="209"/>
      <c r="AZ7" s="209"/>
      <c r="BA7" s="210" t="s">
        <v>676</v>
      </c>
      <c r="BB7" s="206">
        <v>5</v>
      </c>
      <c r="BC7" s="207"/>
      <c r="BD7" s="196"/>
      <c r="BE7" s="161"/>
      <c r="BF7" s="161"/>
    </row>
    <row r="8" spans="1:58" ht="166.5" thickBot="1">
      <c r="A8" s="447" t="s">
        <v>297</v>
      </c>
      <c r="B8" s="450" t="s">
        <v>632</v>
      </c>
      <c r="C8" s="450"/>
      <c r="D8" s="169" t="s">
        <v>26</v>
      </c>
      <c r="E8" s="151">
        <v>15</v>
      </c>
      <c r="F8" s="151">
        <v>0</v>
      </c>
      <c r="G8" s="151" t="s">
        <v>713</v>
      </c>
      <c r="I8" s="165"/>
      <c r="K8" s="161"/>
      <c r="L8" s="161"/>
      <c r="M8" s="203" t="s">
        <v>334</v>
      </c>
      <c r="N8" s="204"/>
      <c r="O8" s="204"/>
      <c r="P8" s="204"/>
      <c r="Q8" s="205" t="s">
        <v>677</v>
      </c>
      <c r="R8" s="206"/>
      <c r="S8" s="207">
        <v>15</v>
      </c>
      <c r="T8" s="196"/>
      <c r="U8" s="161"/>
      <c r="V8" s="203"/>
      <c r="W8" s="204"/>
      <c r="X8" s="204"/>
      <c r="Y8" s="204"/>
      <c r="Z8" s="205" t="s">
        <v>677</v>
      </c>
      <c r="AA8" s="206"/>
      <c r="AB8" s="207">
        <v>15</v>
      </c>
      <c r="AC8" s="196"/>
      <c r="AD8" s="161"/>
      <c r="AE8" s="170"/>
      <c r="AF8" s="171"/>
      <c r="AG8" s="171"/>
      <c r="AH8" s="171"/>
      <c r="AI8" s="208" t="s">
        <v>677</v>
      </c>
      <c r="AJ8" s="206"/>
      <c r="AK8" s="207">
        <v>15</v>
      </c>
      <c r="AL8" s="196"/>
      <c r="AM8" s="161"/>
      <c r="AN8" s="170"/>
      <c r="AO8" s="171"/>
      <c r="AP8" s="171"/>
      <c r="AQ8" s="171"/>
      <c r="AR8" s="208" t="s">
        <v>677</v>
      </c>
      <c r="AS8" s="206"/>
      <c r="AT8" s="207">
        <v>15</v>
      </c>
      <c r="AU8" s="196"/>
      <c r="AV8" s="161"/>
      <c r="AW8" s="212"/>
      <c r="AX8" s="209"/>
      <c r="AY8" s="209"/>
      <c r="AZ8" s="209"/>
      <c r="BA8" s="210" t="s">
        <v>677</v>
      </c>
      <c r="BB8" s="206"/>
      <c r="BC8" s="207">
        <v>15</v>
      </c>
      <c r="BD8" s="196"/>
      <c r="BE8" s="161"/>
      <c r="BF8" s="161"/>
    </row>
    <row r="9" spans="1:58" ht="23.25" customHeight="1" thickBot="1">
      <c r="A9" s="448"/>
      <c r="B9" s="451"/>
      <c r="C9" s="451"/>
      <c r="D9" s="450" t="s">
        <v>27</v>
      </c>
      <c r="E9" s="414">
        <v>5</v>
      </c>
      <c r="F9" s="414">
        <v>0</v>
      </c>
      <c r="G9" s="414" t="s">
        <v>714</v>
      </c>
      <c r="I9" s="165"/>
      <c r="K9" s="161"/>
      <c r="L9" s="161"/>
      <c r="M9" s="203" t="s">
        <v>712</v>
      </c>
      <c r="N9" s="204"/>
      <c r="O9" s="204"/>
      <c r="P9" s="204"/>
      <c r="Q9" s="205" t="s">
        <v>680</v>
      </c>
      <c r="R9" s="206">
        <v>10</v>
      </c>
      <c r="S9" s="207"/>
      <c r="T9" s="196"/>
      <c r="U9" s="161"/>
      <c r="V9" s="203"/>
      <c r="W9" s="204"/>
      <c r="X9" s="204"/>
      <c r="Y9" s="204"/>
      <c r="Z9" s="205" t="s">
        <v>680</v>
      </c>
      <c r="AA9" s="206">
        <v>10</v>
      </c>
      <c r="AB9" s="207"/>
      <c r="AC9" s="196"/>
      <c r="AD9" s="161"/>
      <c r="AE9" s="170"/>
      <c r="AF9" s="171"/>
      <c r="AG9" s="171"/>
      <c r="AH9" s="171"/>
      <c r="AI9" s="208" t="s">
        <v>680</v>
      </c>
      <c r="AJ9" s="206">
        <v>10</v>
      </c>
      <c r="AK9" s="207"/>
      <c r="AL9" s="196"/>
      <c r="AM9" s="161"/>
      <c r="AN9" s="170"/>
      <c r="AO9" s="171"/>
      <c r="AP9" s="171"/>
      <c r="AQ9" s="171"/>
      <c r="AR9" s="208" t="s">
        <v>680</v>
      </c>
      <c r="AS9" s="206">
        <v>10</v>
      </c>
      <c r="AT9" s="207"/>
      <c r="AU9" s="196"/>
      <c r="AV9" s="161"/>
      <c r="AW9" s="212"/>
      <c r="AX9" s="209"/>
      <c r="AY9" s="209"/>
      <c r="AZ9" s="209"/>
      <c r="BA9" s="210" t="s">
        <v>680</v>
      </c>
      <c r="BB9" s="206">
        <v>10</v>
      </c>
      <c r="BC9" s="207"/>
      <c r="BD9" s="196"/>
      <c r="BE9" s="161"/>
      <c r="BF9" s="161"/>
    </row>
    <row r="10" spans="1:58" ht="33" customHeight="1" thickBot="1">
      <c r="A10" s="448"/>
      <c r="B10" s="451"/>
      <c r="C10" s="451"/>
      <c r="D10" s="452"/>
      <c r="E10" s="415"/>
      <c r="F10" s="415"/>
      <c r="G10" s="415"/>
      <c r="I10" s="165"/>
      <c r="K10" s="161"/>
      <c r="L10" s="161"/>
      <c r="M10" s="203" t="s">
        <v>339</v>
      </c>
      <c r="N10" s="204"/>
      <c r="O10" s="204"/>
      <c r="P10" s="204"/>
      <c r="Q10" s="205" t="s">
        <v>682</v>
      </c>
      <c r="R10" s="206">
        <v>15</v>
      </c>
      <c r="S10" s="207"/>
      <c r="T10" s="196"/>
      <c r="U10" s="161"/>
      <c r="V10" s="203"/>
      <c r="W10" s="204"/>
      <c r="X10" s="204"/>
      <c r="Y10" s="204"/>
      <c r="Z10" s="205" t="s">
        <v>682</v>
      </c>
      <c r="AA10" s="206">
        <v>15</v>
      </c>
      <c r="AB10" s="207"/>
      <c r="AC10" s="196"/>
      <c r="AD10" s="161"/>
      <c r="AE10" s="170"/>
      <c r="AF10" s="171"/>
      <c r="AG10" s="171"/>
      <c r="AH10" s="171"/>
      <c r="AI10" s="208" t="s">
        <v>682</v>
      </c>
      <c r="AJ10" s="206">
        <v>15</v>
      </c>
      <c r="AK10" s="207"/>
      <c r="AL10" s="196"/>
      <c r="AM10" s="161"/>
      <c r="AN10" s="170"/>
      <c r="AO10" s="171"/>
      <c r="AP10" s="171"/>
      <c r="AQ10" s="171"/>
      <c r="AR10" s="208" t="s">
        <v>682</v>
      </c>
      <c r="AS10" s="206">
        <v>15</v>
      </c>
      <c r="AT10" s="207"/>
      <c r="AU10" s="196"/>
      <c r="AV10" s="161"/>
      <c r="AW10" s="170"/>
      <c r="AX10" s="171"/>
      <c r="AY10" s="171"/>
      <c r="AZ10" s="171"/>
      <c r="BA10" s="208" t="s">
        <v>682</v>
      </c>
      <c r="BB10" s="206">
        <v>15</v>
      </c>
      <c r="BC10" s="207"/>
      <c r="BD10" s="196"/>
      <c r="BE10" s="161"/>
      <c r="BF10" s="161"/>
    </row>
    <row r="11" spans="1:58" ht="45" customHeight="1" thickBot="1">
      <c r="A11" s="448"/>
      <c r="B11" s="451"/>
      <c r="C11" s="451"/>
      <c r="D11" s="164" t="s">
        <v>28</v>
      </c>
      <c r="E11" s="152">
        <v>0</v>
      </c>
      <c r="F11" s="152">
        <v>15</v>
      </c>
      <c r="G11" s="213"/>
      <c r="I11" s="65"/>
      <c r="K11" s="161"/>
      <c r="L11" s="161"/>
      <c r="M11" s="203"/>
      <c r="N11" s="204"/>
      <c r="O11" s="204"/>
      <c r="P11" s="204"/>
      <c r="Q11" s="205" t="s">
        <v>683</v>
      </c>
      <c r="R11" s="206">
        <v>10</v>
      </c>
      <c r="S11" s="207"/>
      <c r="T11" s="196"/>
      <c r="U11" s="161"/>
      <c r="V11" s="203"/>
      <c r="W11" s="204"/>
      <c r="X11" s="204"/>
      <c r="Y11" s="204"/>
      <c r="Z11" s="205" t="s">
        <v>683</v>
      </c>
      <c r="AA11" s="206">
        <v>10</v>
      </c>
      <c r="AB11" s="207"/>
      <c r="AC11" s="196"/>
      <c r="AD11" s="161"/>
      <c r="AE11" s="170"/>
      <c r="AF11" s="171"/>
      <c r="AG11" s="171"/>
      <c r="AH11" s="171"/>
      <c r="AI11" s="208" t="s">
        <v>683</v>
      </c>
      <c r="AJ11" s="206">
        <v>10</v>
      </c>
      <c r="AK11" s="207"/>
      <c r="AL11" s="196"/>
      <c r="AM11" s="161"/>
      <c r="AN11" s="170"/>
      <c r="AO11" s="171"/>
      <c r="AP11" s="171"/>
      <c r="AQ11" s="171"/>
      <c r="AR11" s="208" t="s">
        <v>683</v>
      </c>
      <c r="AS11" s="206">
        <v>10</v>
      </c>
      <c r="AT11" s="207"/>
      <c r="AU11" s="196"/>
      <c r="AV11" s="161"/>
      <c r="AW11" s="170"/>
      <c r="AX11" s="171"/>
      <c r="AY11" s="171"/>
      <c r="AZ11" s="171"/>
      <c r="BA11" s="208" t="s">
        <v>683</v>
      </c>
      <c r="BB11" s="206">
        <v>10</v>
      </c>
      <c r="BC11" s="207"/>
      <c r="BD11" s="196"/>
      <c r="BE11" s="161"/>
      <c r="BF11" s="161"/>
    </row>
    <row r="12" spans="1:58" ht="86.25" customHeight="1" thickBot="1">
      <c r="A12" s="448"/>
      <c r="B12" s="451"/>
      <c r="C12" s="451"/>
      <c r="D12" s="164" t="s">
        <v>29</v>
      </c>
      <c r="E12" s="152">
        <v>10</v>
      </c>
      <c r="F12" s="152">
        <v>0</v>
      </c>
      <c r="G12" s="213" t="s">
        <v>715</v>
      </c>
      <c r="I12" s="65"/>
      <c r="K12" s="161"/>
      <c r="L12" s="161"/>
      <c r="M12" s="203"/>
      <c r="N12" s="204"/>
      <c r="O12" s="204"/>
      <c r="P12" s="204"/>
      <c r="Q12" s="205" t="s">
        <v>685</v>
      </c>
      <c r="R12" s="206">
        <v>30</v>
      </c>
      <c r="S12" s="207"/>
      <c r="T12" s="196"/>
      <c r="U12" s="161"/>
      <c r="V12" s="203"/>
      <c r="W12" s="204"/>
      <c r="X12" s="204"/>
      <c r="Y12" s="204"/>
      <c r="Z12" s="205" t="s">
        <v>685</v>
      </c>
      <c r="AA12" s="206">
        <v>30</v>
      </c>
      <c r="AB12" s="207"/>
      <c r="AC12" s="196"/>
      <c r="AD12" s="161"/>
      <c r="AE12" s="170"/>
      <c r="AF12" s="171"/>
      <c r="AG12" s="171"/>
      <c r="AH12" s="171"/>
      <c r="AI12" s="208" t="s">
        <v>685</v>
      </c>
      <c r="AJ12" s="206">
        <v>30</v>
      </c>
      <c r="AK12" s="207"/>
      <c r="AL12" s="196"/>
      <c r="AM12" s="161"/>
      <c r="AN12" s="170"/>
      <c r="AO12" s="171"/>
      <c r="AP12" s="171"/>
      <c r="AQ12" s="171"/>
      <c r="AR12" s="208" t="s">
        <v>685</v>
      </c>
      <c r="AS12" s="206">
        <v>30</v>
      </c>
      <c r="AT12" s="207"/>
      <c r="AU12" s="196"/>
      <c r="AV12" s="161"/>
      <c r="AW12" s="170"/>
      <c r="AX12" s="171"/>
      <c r="AY12" s="171"/>
      <c r="AZ12" s="171"/>
      <c r="BA12" s="208" t="s">
        <v>685</v>
      </c>
      <c r="BB12" s="206">
        <v>30</v>
      </c>
      <c r="BC12" s="207"/>
      <c r="BD12" s="196"/>
      <c r="BE12" s="161"/>
      <c r="BF12" s="161"/>
    </row>
    <row r="13" spans="1:58" ht="51.75" thickBot="1">
      <c r="A13" s="448"/>
      <c r="B13" s="451"/>
      <c r="C13" s="451"/>
      <c r="D13" s="164" t="s">
        <v>30</v>
      </c>
      <c r="E13" s="152">
        <v>15</v>
      </c>
      <c r="F13" s="152">
        <v>0</v>
      </c>
      <c r="G13" s="152" t="s">
        <v>302</v>
      </c>
      <c r="I13" s="65"/>
      <c r="K13" s="161"/>
      <c r="L13" s="161"/>
      <c r="M13" s="486" t="s">
        <v>33</v>
      </c>
      <c r="N13" s="487"/>
      <c r="O13" s="487"/>
      <c r="P13" s="487"/>
      <c r="Q13" s="488"/>
      <c r="R13" s="214">
        <v>85</v>
      </c>
      <c r="S13" s="215">
        <v>15</v>
      </c>
      <c r="T13" s="216"/>
      <c r="U13" s="161"/>
      <c r="V13" s="486" t="s">
        <v>33</v>
      </c>
      <c r="W13" s="487"/>
      <c r="X13" s="487"/>
      <c r="Y13" s="487"/>
      <c r="Z13" s="488"/>
      <c r="AA13" s="214">
        <v>85</v>
      </c>
      <c r="AB13" s="215">
        <v>15</v>
      </c>
      <c r="AC13" s="216"/>
      <c r="AD13" s="161"/>
      <c r="AE13" s="468" t="s">
        <v>33</v>
      </c>
      <c r="AF13" s="469"/>
      <c r="AG13" s="469"/>
      <c r="AH13" s="469"/>
      <c r="AI13" s="489"/>
      <c r="AJ13" s="214">
        <v>85</v>
      </c>
      <c r="AK13" s="215">
        <v>15</v>
      </c>
      <c r="AL13" s="216"/>
      <c r="AM13" s="161"/>
      <c r="AN13" s="468" t="s">
        <v>33</v>
      </c>
      <c r="AO13" s="469"/>
      <c r="AP13" s="469"/>
      <c r="AQ13" s="469"/>
      <c r="AR13" s="489"/>
      <c r="AS13" s="214">
        <v>85</v>
      </c>
      <c r="AT13" s="215">
        <v>15</v>
      </c>
      <c r="AU13" s="216"/>
      <c r="AV13" s="161"/>
      <c r="AW13" s="468" t="s">
        <v>33</v>
      </c>
      <c r="AX13" s="469"/>
      <c r="AY13" s="469"/>
      <c r="AZ13" s="469"/>
      <c r="BA13" s="489"/>
      <c r="BB13" s="214">
        <v>85</v>
      </c>
      <c r="BC13" s="215">
        <v>15</v>
      </c>
      <c r="BD13" s="216"/>
      <c r="BE13" s="161"/>
      <c r="BF13" s="161"/>
    </row>
    <row r="14" spans="1:58" ht="54.75" customHeight="1" thickBot="1">
      <c r="A14" s="448"/>
      <c r="B14" s="451"/>
      <c r="C14" s="451"/>
      <c r="D14" s="164" t="s">
        <v>31</v>
      </c>
      <c r="E14" s="152">
        <v>10</v>
      </c>
      <c r="F14" s="152">
        <v>0</v>
      </c>
      <c r="G14" s="152" t="s">
        <v>716</v>
      </c>
      <c r="I14" s="65"/>
      <c r="K14" s="161"/>
      <c r="L14" s="161"/>
      <c r="M14" s="161"/>
      <c r="N14" s="161"/>
      <c r="O14" s="161"/>
      <c r="P14" s="161"/>
      <c r="Q14" s="161"/>
      <c r="R14" s="161"/>
      <c r="S14" s="161"/>
      <c r="T14" s="161"/>
      <c r="U14" s="161"/>
      <c r="V14" s="161"/>
      <c r="W14" s="161"/>
      <c r="X14" s="161"/>
      <c r="Y14" s="161"/>
      <c r="Z14" s="161"/>
      <c r="AA14" s="161"/>
      <c r="AB14" s="161"/>
      <c r="AC14" s="161"/>
      <c r="AD14" s="161"/>
      <c r="AE14" s="161"/>
      <c r="AF14" s="161"/>
      <c r="AG14" s="161"/>
      <c r="AH14" s="161"/>
      <c r="AI14" s="161"/>
      <c r="AJ14" s="161"/>
      <c r="AK14" s="161"/>
      <c r="AL14" s="161"/>
      <c r="AM14" s="161"/>
      <c r="AN14" s="161"/>
      <c r="AO14" s="161"/>
      <c r="AP14" s="161"/>
      <c r="AQ14" s="161"/>
      <c r="AR14" s="161"/>
      <c r="AS14" s="161"/>
      <c r="AT14" s="161"/>
      <c r="AU14" s="161"/>
      <c r="AV14" s="161"/>
      <c r="AW14" s="161"/>
      <c r="AX14" s="161"/>
      <c r="AY14" s="161"/>
      <c r="AZ14" s="161"/>
      <c r="BA14" s="161"/>
      <c r="BB14" s="161"/>
      <c r="BC14" s="161"/>
      <c r="BD14" s="161"/>
      <c r="BE14" s="161"/>
      <c r="BF14" s="161"/>
    </row>
    <row r="15" spans="1:58" ht="47.25" customHeight="1" thickBot="1">
      <c r="A15" s="448"/>
      <c r="B15" s="451"/>
      <c r="C15" s="451"/>
      <c r="D15" s="164" t="s">
        <v>32</v>
      </c>
      <c r="E15" s="152">
        <v>30</v>
      </c>
      <c r="F15" s="152">
        <v>0</v>
      </c>
      <c r="G15" s="152" t="s">
        <v>717</v>
      </c>
      <c r="K15" s="161"/>
      <c r="L15" s="161"/>
      <c r="M15" s="161"/>
      <c r="N15" s="161"/>
      <c r="O15" s="161"/>
      <c r="P15" s="161"/>
      <c r="Q15" s="161"/>
      <c r="R15" s="161"/>
      <c r="S15" s="161"/>
      <c r="T15" s="161"/>
      <c r="U15" s="161"/>
      <c r="V15" s="161"/>
      <c r="W15" s="161"/>
      <c r="X15" s="161"/>
      <c r="Y15" s="161"/>
      <c r="Z15" s="161"/>
      <c r="AA15" s="161"/>
      <c r="AB15" s="161"/>
      <c r="AC15" s="161"/>
      <c r="AD15" s="161"/>
      <c r="AE15" s="161"/>
      <c r="AF15" s="161"/>
      <c r="AG15" s="161"/>
      <c r="AH15" s="161"/>
      <c r="AI15" s="161"/>
      <c r="AJ15" s="161"/>
      <c r="AK15" s="161"/>
      <c r="AL15" s="161"/>
      <c r="AM15" s="161"/>
      <c r="AN15" s="161"/>
      <c r="AO15" s="161"/>
      <c r="AP15" s="161"/>
      <c r="AQ15" s="161"/>
      <c r="AR15" s="161"/>
      <c r="AS15" s="161"/>
      <c r="AT15" s="161"/>
      <c r="AU15" s="161"/>
      <c r="AV15" s="161"/>
      <c r="AW15" s="161"/>
      <c r="AX15" s="161"/>
      <c r="AY15" s="161"/>
      <c r="AZ15" s="161"/>
      <c r="BA15" s="161"/>
      <c r="BB15" s="161"/>
      <c r="BC15" s="161"/>
      <c r="BD15" s="161"/>
      <c r="BE15" s="161"/>
      <c r="BF15" s="161"/>
    </row>
    <row r="16" spans="1:58" ht="45.75" thickBot="1">
      <c r="A16" s="449"/>
      <c r="B16" s="452"/>
      <c r="C16" s="452"/>
      <c r="D16" s="222" t="s">
        <v>33</v>
      </c>
      <c r="E16" s="178">
        <v>85</v>
      </c>
      <c r="F16" s="178">
        <v>15</v>
      </c>
      <c r="G16" s="178"/>
      <c r="K16" s="161"/>
      <c r="L16" s="161"/>
      <c r="M16" s="182" t="s">
        <v>687</v>
      </c>
      <c r="N16" s="183" t="s">
        <v>688</v>
      </c>
      <c r="O16" s="161"/>
      <c r="P16" s="161"/>
      <c r="Q16" s="161"/>
      <c r="R16" s="161"/>
      <c r="S16" s="161"/>
      <c r="T16" s="161"/>
      <c r="U16" s="161"/>
      <c r="V16" s="161"/>
      <c r="W16" s="161"/>
      <c r="X16" s="161"/>
      <c r="Y16" s="161"/>
      <c r="Z16" s="161"/>
      <c r="AA16" s="161"/>
      <c r="AB16" s="161"/>
      <c r="AC16" s="161"/>
      <c r="AD16" s="161"/>
      <c r="AE16" s="161"/>
      <c r="AF16" s="161"/>
      <c r="AG16" s="161"/>
      <c r="AH16" s="161"/>
      <c r="AI16" s="161"/>
      <c r="AJ16" s="161"/>
      <c r="AK16" s="161"/>
      <c r="AL16" s="161"/>
      <c r="AM16" s="161"/>
      <c r="AN16" s="161"/>
      <c r="AO16" s="161"/>
      <c r="AP16" s="161"/>
      <c r="AQ16" s="161"/>
      <c r="AR16" s="161"/>
      <c r="AS16" s="161"/>
      <c r="AT16" s="161"/>
      <c r="AU16" s="161"/>
      <c r="AV16" s="161"/>
      <c r="AW16" s="161"/>
      <c r="AX16" s="161"/>
      <c r="AY16" s="161"/>
      <c r="AZ16" s="161"/>
      <c r="BA16" s="161"/>
      <c r="BB16" s="161"/>
      <c r="BC16" s="161"/>
      <c r="BD16" s="161"/>
      <c r="BE16" s="161"/>
      <c r="BF16" s="161"/>
    </row>
    <row r="17" spans="1:58" ht="15.75" thickBot="1">
      <c r="A17" s="220"/>
      <c r="B17" s="180"/>
      <c r="C17" s="180"/>
      <c r="D17" s="181"/>
      <c r="E17" s="220"/>
      <c r="F17" s="220"/>
      <c r="G17" s="220"/>
      <c r="K17" s="161"/>
      <c r="L17" s="161"/>
      <c r="M17" s="184" t="s">
        <v>689</v>
      </c>
      <c r="N17" s="185">
        <v>0</v>
      </c>
      <c r="O17" s="161"/>
      <c r="P17" s="161"/>
      <c r="Q17" s="161"/>
      <c r="R17" s="161"/>
      <c r="S17" s="161"/>
      <c r="T17" s="161"/>
      <c r="U17" s="161"/>
      <c r="V17" s="161"/>
      <c r="W17" s="161"/>
      <c r="X17" s="161"/>
      <c r="Y17" s="161"/>
      <c r="Z17" s="161"/>
      <c r="AA17" s="161"/>
      <c r="AB17" s="161"/>
      <c r="AC17" s="161"/>
      <c r="AD17" s="161"/>
      <c r="AE17" s="161"/>
      <c r="AF17" s="161"/>
      <c r="AG17" s="161"/>
      <c r="AH17" s="161"/>
      <c r="AI17" s="161"/>
      <c r="AJ17" s="161"/>
      <c r="AK17" s="161"/>
      <c r="AL17" s="161"/>
      <c r="AM17" s="161"/>
      <c r="AN17" s="161"/>
      <c r="AO17" s="161"/>
      <c r="AP17" s="161"/>
      <c r="AQ17" s="161"/>
      <c r="AR17" s="161"/>
      <c r="AS17" s="161"/>
      <c r="AT17" s="161"/>
      <c r="AU17" s="161"/>
      <c r="AV17" s="161"/>
      <c r="AW17" s="161"/>
      <c r="AX17" s="161"/>
      <c r="AY17" s="161"/>
      <c r="AZ17" s="161"/>
      <c r="BA17" s="161"/>
      <c r="BB17" s="161"/>
      <c r="BC17" s="161"/>
      <c r="BD17" s="161"/>
      <c r="BE17" s="161"/>
      <c r="BF17" s="161"/>
    </row>
    <row r="18" spans="1:58" ht="15.75" thickBot="1">
      <c r="A18" s="220"/>
      <c r="B18" s="180"/>
      <c r="C18" s="180"/>
      <c r="D18" s="181"/>
      <c r="E18" s="220"/>
      <c r="F18" s="220"/>
      <c r="G18" s="220"/>
      <c r="K18" s="161"/>
      <c r="L18" s="161"/>
      <c r="M18" s="184" t="s">
        <v>690</v>
      </c>
      <c r="N18" s="185">
        <v>1</v>
      </c>
      <c r="O18" s="161"/>
      <c r="P18" s="161"/>
      <c r="Q18" s="161"/>
      <c r="R18" s="161"/>
      <c r="S18" s="161"/>
      <c r="T18" s="161"/>
      <c r="U18" s="161"/>
      <c r="V18" s="161"/>
      <c r="W18" s="161"/>
      <c r="X18" s="161"/>
      <c r="Y18" s="161"/>
      <c r="Z18" s="161"/>
      <c r="AA18" s="161"/>
      <c r="AB18" s="161"/>
      <c r="AC18" s="161"/>
      <c r="AD18" s="161"/>
      <c r="AE18" s="161"/>
      <c r="AF18" s="161"/>
      <c r="AG18" s="161"/>
      <c r="AH18" s="161"/>
      <c r="AI18" s="161"/>
      <c r="AJ18" s="161"/>
      <c r="AK18" s="161"/>
      <c r="AL18" s="161"/>
      <c r="AM18" s="161"/>
      <c r="AN18" s="161"/>
      <c r="AO18" s="161"/>
      <c r="AP18" s="161"/>
      <c r="AQ18" s="161"/>
      <c r="AR18" s="161"/>
      <c r="AS18" s="161"/>
      <c r="AT18" s="161"/>
      <c r="AU18" s="161"/>
      <c r="AV18" s="161"/>
      <c r="AW18" s="161"/>
      <c r="AX18" s="161"/>
      <c r="AY18" s="161"/>
      <c r="AZ18" s="161"/>
      <c r="BA18" s="161"/>
      <c r="BB18" s="161"/>
      <c r="BC18" s="161"/>
      <c r="BD18" s="161"/>
      <c r="BE18" s="161"/>
      <c r="BF18" s="161"/>
    </row>
    <row r="19" spans="1:58" ht="15.75" thickBot="1">
      <c r="A19" s="220"/>
      <c r="B19" s="180"/>
      <c r="C19" s="180"/>
      <c r="D19" s="181"/>
      <c r="E19" s="220"/>
      <c r="F19" s="220"/>
      <c r="G19" s="220"/>
      <c r="K19" s="161"/>
      <c r="L19" s="161"/>
      <c r="M19" s="184" t="s">
        <v>691</v>
      </c>
      <c r="N19" s="185">
        <v>2</v>
      </c>
      <c r="O19" s="161"/>
      <c r="P19" s="161"/>
      <c r="Q19" s="161"/>
      <c r="R19" s="161"/>
      <c r="S19" s="161"/>
      <c r="T19" s="161"/>
      <c r="U19" s="161"/>
      <c r="V19" s="161"/>
      <c r="W19" s="161"/>
      <c r="X19" s="161"/>
      <c r="Y19" s="161"/>
      <c r="Z19" s="161"/>
      <c r="AA19" s="161"/>
      <c r="AB19" s="161"/>
      <c r="AC19" s="161"/>
      <c r="AD19" s="161"/>
      <c r="AE19" s="161"/>
      <c r="AF19" s="161"/>
      <c r="AG19" s="161"/>
      <c r="AH19" s="161"/>
      <c r="AI19" s="161"/>
      <c r="AJ19" s="161"/>
      <c r="AK19" s="161"/>
      <c r="AL19" s="161"/>
      <c r="AM19" s="161"/>
      <c r="AN19" s="161"/>
      <c r="AO19" s="161"/>
      <c r="AP19" s="161"/>
      <c r="AQ19" s="161"/>
      <c r="AR19" s="161"/>
      <c r="AS19" s="161"/>
      <c r="AT19" s="161"/>
      <c r="AU19" s="161"/>
      <c r="AV19" s="161"/>
      <c r="AW19" s="161"/>
      <c r="AX19" s="161"/>
      <c r="AY19" s="161"/>
      <c r="AZ19" s="161"/>
      <c r="BA19" s="161"/>
      <c r="BB19" s="161"/>
      <c r="BC19" s="161"/>
      <c r="BD19" s="161"/>
      <c r="BE19" s="161"/>
      <c r="BF19" s="161"/>
    </row>
    <row r="20" spans="1:58" ht="15.75" customHeight="1">
      <c r="A20" s="458"/>
      <c r="B20" s="458"/>
      <c r="C20" s="387" t="s">
        <v>34</v>
      </c>
      <c r="D20" s="387"/>
      <c r="E20" s="387"/>
      <c r="F20" s="427" t="s">
        <v>216</v>
      </c>
      <c r="G20" s="427"/>
      <c r="K20" s="161"/>
      <c r="L20" s="161"/>
      <c r="M20" s="161"/>
      <c r="N20" s="161"/>
      <c r="O20" s="161"/>
      <c r="P20" s="161"/>
      <c r="Q20" s="161"/>
      <c r="R20" s="161"/>
      <c r="S20" s="161"/>
      <c r="T20" s="161"/>
      <c r="U20" s="161"/>
      <c r="V20" s="161"/>
      <c r="W20" s="161"/>
      <c r="X20" s="161"/>
      <c r="Y20" s="161"/>
      <c r="Z20" s="161"/>
      <c r="AA20" s="161"/>
      <c r="AB20" s="161"/>
      <c r="AC20" s="161"/>
      <c r="AD20" s="161"/>
      <c r="AE20" s="161"/>
      <c r="AF20" s="161"/>
      <c r="AG20" s="161"/>
      <c r="AH20" s="161"/>
      <c r="AI20" s="161"/>
      <c r="AJ20" s="161"/>
      <c r="AK20" s="161"/>
      <c r="AL20" s="161"/>
      <c r="AM20" s="161"/>
      <c r="AN20" s="161"/>
      <c r="AO20" s="161"/>
      <c r="AP20" s="161"/>
      <c r="AQ20" s="161"/>
      <c r="AR20" s="161"/>
      <c r="AS20" s="161"/>
      <c r="AT20" s="161"/>
      <c r="AU20" s="161"/>
      <c r="AV20" s="161"/>
      <c r="AW20" s="161"/>
      <c r="AX20" s="161"/>
      <c r="AY20" s="161"/>
      <c r="AZ20" s="161"/>
      <c r="BA20" s="161"/>
      <c r="BB20" s="161"/>
      <c r="BC20" s="161"/>
      <c r="BD20" s="161"/>
      <c r="BE20" s="161"/>
      <c r="BF20" s="161"/>
    </row>
    <row r="21" spans="1:58" ht="15.75" customHeight="1">
      <c r="A21" s="458"/>
      <c r="B21" s="458"/>
      <c r="C21" s="387"/>
      <c r="D21" s="387"/>
      <c r="E21" s="387"/>
      <c r="F21" s="427" t="s">
        <v>49</v>
      </c>
      <c r="G21" s="427"/>
      <c r="K21" s="161"/>
      <c r="L21" s="161"/>
      <c r="M21" s="161"/>
      <c r="N21" s="161"/>
      <c r="O21" s="161"/>
      <c r="P21" s="161"/>
      <c r="Q21" s="161"/>
      <c r="R21" s="161"/>
      <c r="S21" s="161"/>
      <c r="T21" s="161"/>
      <c r="U21" s="161"/>
      <c r="V21" s="161"/>
      <c r="W21" s="161"/>
      <c r="X21" s="161"/>
      <c r="Y21" s="161"/>
      <c r="Z21" s="161"/>
      <c r="AA21" s="161"/>
      <c r="AB21" s="161"/>
      <c r="AC21" s="161"/>
      <c r="AD21" s="161"/>
      <c r="AE21" s="161"/>
      <c r="AF21" s="161"/>
      <c r="AG21" s="161"/>
      <c r="AH21" s="161"/>
      <c r="AI21" s="161"/>
      <c r="AJ21" s="161"/>
      <c r="AK21" s="161"/>
      <c r="AL21" s="161"/>
      <c r="AM21" s="161"/>
      <c r="AN21" s="161"/>
      <c r="AO21" s="161"/>
      <c r="AP21" s="161"/>
      <c r="AQ21" s="161"/>
      <c r="AR21" s="161"/>
      <c r="AS21" s="161"/>
      <c r="AT21" s="161"/>
      <c r="AU21" s="161"/>
      <c r="AV21" s="161"/>
      <c r="AW21" s="161"/>
      <c r="AX21" s="161"/>
      <c r="AY21" s="161"/>
      <c r="AZ21" s="161"/>
      <c r="BA21" s="161"/>
      <c r="BB21" s="161"/>
      <c r="BC21" s="161"/>
      <c r="BD21" s="161"/>
      <c r="BE21" s="161"/>
      <c r="BF21" s="161"/>
    </row>
    <row r="22" spans="1:58" ht="15.75" customHeight="1">
      <c r="A22" s="458"/>
      <c r="B22" s="458"/>
      <c r="C22" s="387"/>
      <c r="D22" s="387"/>
      <c r="E22" s="387"/>
      <c r="F22" s="463" t="s">
        <v>223</v>
      </c>
      <c r="G22" s="464"/>
      <c r="M22" s="465" t="s">
        <v>692</v>
      </c>
      <c r="N22" s="465"/>
      <c r="O22" s="465"/>
      <c r="P22" s="465"/>
      <c r="Q22" s="465"/>
      <c r="R22" s="465"/>
      <c r="S22" s="465"/>
      <c r="T22" s="465"/>
      <c r="U22" s="465"/>
      <c r="V22" s="465"/>
      <c r="W22" s="465"/>
      <c r="X22" s="465"/>
      <c r="Y22" s="465"/>
      <c r="Z22" s="465"/>
      <c r="AA22" s="465"/>
      <c r="AB22" s="465"/>
      <c r="AC22" s="465"/>
      <c r="AD22" s="465"/>
      <c r="AE22" s="465"/>
    </row>
    <row r="23" spans="1:58" ht="16.5" thickBot="1">
      <c r="A23" s="220"/>
      <c r="B23" s="180"/>
      <c r="C23" s="180"/>
      <c r="D23" s="181"/>
      <c r="E23" s="220"/>
      <c r="F23" s="220"/>
      <c r="G23" s="220"/>
      <c r="M23" s="221" t="s">
        <v>693</v>
      </c>
      <c r="N23" s="459" t="s">
        <v>694</v>
      </c>
      <c r="O23" s="459"/>
      <c r="P23" s="459"/>
      <c r="Q23" s="459"/>
      <c r="R23" s="459"/>
      <c r="S23" s="459"/>
      <c r="T23" s="459"/>
      <c r="U23" s="459"/>
      <c r="V23" s="459"/>
      <c r="W23" s="459"/>
      <c r="X23" s="459"/>
      <c r="Y23" s="459"/>
      <c r="Z23" s="459"/>
      <c r="AA23" s="459"/>
      <c r="AB23" s="459"/>
      <c r="AC23" s="459"/>
      <c r="AD23" s="459"/>
      <c r="AE23" s="459"/>
    </row>
    <row r="24" spans="1:58" ht="16.5" thickBot="1">
      <c r="A24" s="453" t="s">
        <v>15</v>
      </c>
      <c r="B24" s="456" t="s">
        <v>16</v>
      </c>
      <c r="C24" s="457"/>
      <c r="D24" s="453" t="s">
        <v>17</v>
      </c>
      <c r="E24" s="456" t="s">
        <v>662</v>
      </c>
      <c r="F24" s="457"/>
      <c r="G24" s="447" t="s">
        <v>19</v>
      </c>
      <c r="M24" s="221" t="s">
        <v>695</v>
      </c>
      <c r="N24" s="459" t="s">
        <v>718</v>
      </c>
      <c r="O24" s="459"/>
      <c r="P24" s="459"/>
      <c r="Q24" s="459"/>
      <c r="R24" s="459"/>
      <c r="S24" s="459"/>
      <c r="T24" s="459"/>
      <c r="U24" s="459"/>
      <c r="V24" s="459"/>
      <c r="W24" s="459"/>
      <c r="X24" s="459"/>
      <c r="Y24" s="459"/>
      <c r="Z24" s="459"/>
      <c r="AA24" s="459"/>
      <c r="AB24" s="459"/>
      <c r="AC24" s="459"/>
      <c r="AD24" s="459"/>
      <c r="AE24" s="459"/>
    </row>
    <row r="25" spans="1:58" ht="15.75">
      <c r="A25" s="454"/>
      <c r="B25" s="162" t="s">
        <v>20</v>
      </c>
      <c r="C25" s="162" t="s">
        <v>22</v>
      </c>
      <c r="D25" s="454"/>
      <c r="E25" s="453" t="s">
        <v>24</v>
      </c>
      <c r="F25" s="453" t="s">
        <v>25</v>
      </c>
      <c r="G25" s="448"/>
      <c r="M25" s="188" t="s">
        <v>697</v>
      </c>
      <c r="N25" s="459" t="s">
        <v>719</v>
      </c>
      <c r="O25" s="459"/>
      <c r="P25" s="459"/>
      <c r="Q25" s="459"/>
      <c r="R25" s="459"/>
      <c r="S25" s="459"/>
      <c r="T25" s="459"/>
      <c r="U25" s="459"/>
      <c r="V25" s="459"/>
      <c r="W25" s="459"/>
      <c r="X25" s="459"/>
      <c r="Y25" s="459"/>
      <c r="Z25" s="459"/>
      <c r="AA25" s="459"/>
      <c r="AB25" s="459"/>
      <c r="AC25" s="459"/>
      <c r="AD25" s="459"/>
      <c r="AE25" s="459"/>
    </row>
    <row r="26" spans="1:58" ht="51.75" thickBot="1">
      <c r="A26" s="455"/>
      <c r="B26" s="164" t="s">
        <v>21</v>
      </c>
      <c r="C26" s="164" t="s">
        <v>23</v>
      </c>
      <c r="D26" s="455"/>
      <c r="E26" s="455"/>
      <c r="F26" s="455"/>
      <c r="G26" s="449"/>
      <c r="M26" s="426" t="s">
        <v>699</v>
      </c>
      <c r="N26" s="426"/>
      <c r="O26" s="426"/>
      <c r="P26" s="426"/>
      <c r="Q26" s="426"/>
      <c r="R26" s="426"/>
      <c r="S26" s="426"/>
      <c r="T26" s="426"/>
      <c r="U26" s="426"/>
      <c r="V26" s="426"/>
      <c r="W26" s="426"/>
      <c r="X26" s="426"/>
      <c r="Y26" s="426"/>
      <c r="Z26" s="426"/>
      <c r="AA26" s="426"/>
      <c r="AB26" s="426"/>
      <c r="AC26" s="426"/>
      <c r="AD26" s="426"/>
      <c r="AE26" s="426"/>
    </row>
    <row r="27" spans="1:58" ht="58.5" customHeight="1" thickBot="1">
      <c r="A27" s="447" t="s">
        <v>843</v>
      </c>
      <c r="B27" s="450" t="s">
        <v>632</v>
      </c>
      <c r="C27" s="450"/>
      <c r="D27" s="164" t="s">
        <v>26</v>
      </c>
      <c r="E27" s="152">
        <v>15</v>
      </c>
      <c r="F27" s="152">
        <v>0</v>
      </c>
      <c r="G27" s="152" t="s">
        <v>720</v>
      </c>
    </row>
    <row r="28" spans="1:58" ht="44.25" customHeight="1">
      <c r="A28" s="448"/>
      <c r="B28" s="451"/>
      <c r="C28" s="451"/>
      <c r="D28" s="450" t="s">
        <v>27</v>
      </c>
      <c r="E28" s="414">
        <v>5</v>
      </c>
      <c r="F28" s="414">
        <v>0</v>
      </c>
      <c r="G28" s="414" t="s">
        <v>721</v>
      </c>
      <c r="M28" s="465" t="s">
        <v>700</v>
      </c>
      <c r="N28" s="465"/>
      <c r="O28" s="465"/>
      <c r="P28" s="465"/>
      <c r="Q28" s="465"/>
      <c r="R28" s="465"/>
      <c r="S28" s="465"/>
      <c r="T28" s="465"/>
      <c r="U28" s="465"/>
      <c r="V28" s="465"/>
      <c r="W28" s="465"/>
      <c r="X28" s="465"/>
      <c r="Y28" s="465"/>
      <c r="Z28" s="465"/>
      <c r="AA28" s="465"/>
      <c r="AB28" s="465"/>
      <c r="AC28" s="465"/>
      <c r="AD28" s="465"/>
      <c r="AE28" s="465"/>
    </row>
    <row r="29" spans="1:58" ht="18" customHeight="1" thickBot="1">
      <c r="A29" s="448"/>
      <c r="B29" s="451"/>
      <c r="C29" s="451"/>
      <c r="D29" s="452"/>
      <c r="E29" s="415"/>
      <c r="F29" s="415"/>
      <c r="G29" s="415"/>
      <c r="M29" s="188" t="s">
        <v>693</v>
      </c>
      <c r="N29" s="466" t="s">
        <v>702</v>
      </c>
      <c r="O29" s="466"/>
      <c r="P29" s="466"/>
      <c r="Q29" s="466"/>
      <c r="R29" s="466"/>
      <c r="S29" s="466"/>
      <c r="T29" s="466"/>
      <c r="U29" s="466"/>
      <c r="V29" s="466"/>
      <c r="W29" s="466"/>
      <c r="X29" s="466"/>
      <c r="Y29" s="466"/>
      <c r="Z29" s="466"/>
      <c r="AA29" s="466"/>
      <c r="AB29" s="466"/>
      <c r="AC29" s="466"/>
      <c r="AD29" s="466"/>
      <c r="AE29" s="466"/>
    </row>
    <row r="30" spans="1:58" ht="21.75" customHeight="1" thickBot="1">
      <c r="A30" s="448"/>
      <c r="B30" s="451"/>
      <c r="C30" s="451"/>
      <c r="D30" s="164" t="s">
        <v>28</v>
      </c>
      <c r="E30" s="152">
        <v>0</v>
      </c>
      <c r="F30" s="152">
        <v>15</v>
      </c>
      <c r="G30" s="152"/>
      <c r="M30" s="188" t="s">
        <v>695</v>
      </c>
      <c r="N30" s="459" t="s">
        <v>718</v>
      </c>
      <c r="O30" s="459"/>
      <c r="P30" s="459"/>
      <c r="Q30" s="459"/>
      <c r="R30" s="459"/>
      <c r="S30" s="459"/>
      <c r="T30" s="459"/>
      <c r="U30" s="459"/>
      <c r="V30" s="459"/>
      <c r="W30" s="459"/>
      <c r="X30" s="459"/>
      <c r="Y30" s="459"/>
      <c r="Z30" s="459"/>
      <c r="AA30" s="459"/>
      <c r="AB30" s="459"/>
      <c r="AC30" s="459"/>
      <c r="AD30" s="459"/>
      <c r="AE30" s="459"/>
    </row>
    <row r="31" spans="1:58" ht="29.25" customHeight="1" thickBot="1">
      <c r="A31" s="448"/>
      <c r="B31" s="451"/>
      <c r="C31" s="451"/>
      <c r="D31" s="164" t="s">
        <v>29</v>
      </c>
      <c r="E31" s="152">
        <v>10</v>
      </c>
      <c r="F31" s="152">
        <v>0</v>
      </c>
      <c r="G31" s="152" t="s">
        <v>722</v>
      </c>
      <c r="M31" s="188" t="s">
        <v>697</v>
      </c>
      <c r="N31" s="459" t="s">
        <v>723</v>
      </c>
      <c r="O31" s="459"/>
      <c r="P31" s="459"/>
      <c r="Q31" s="459"/>
      <c r="R31" s="459"/>
      <c r="S31" s="459"/>
      <c r="T31" s="459"/>
      <c r="U31" s="459"/>
      <c r="V31" s="459"/>
      <c r="W31" s="459"/>
      <c r="X31" s="459"/>
      <c r="Y31" s="459"/>
      <c r="Z31" s="459"/>
      <c r="AA31" s="459"/>
      <c r="AB31" s="459"/>
      <c r="AC31" s="459"/>
      <c r="AD31" s="459"/>
      <c r="AE31" s="459"/>
    </row>
    <row r="32" spans="1:58" ht="51.75" thickBot="1">
      <c r="A32" s="448"/>
      <c r="B32" s="451"/>
      <c r="C32" s="451"/>
      <c r="D32" s="164" t="s">
        <v>30</v>
      </c>
      <c r="E32" s="152">
        <v>15</v>
      </c>
      <c r="F32" s="152">
        <v>0</v>
      </c>
      <c r="G32" s="152" t="s">
        <v>311</v>
      </c>
      <c r="M32" s="190" t="s">
        <v>705</v>
      </c>
      <c r="N32" s="484" t="s">
        <v>706</v>
      </c>
      <c r="O32" s="484"/>
      <c r="P32" s="484"/>
      <c r="Q32" s="484"/>
      <c r="R32" s="484"/>
      <c r="S32" s="484"/>
      <c r="T32" s="484"/>
      <c r="U32" s="484"/>
      <c r="V32" s="484"/>
      <c r="W32" s="484"/>
      <c r="X32" s="484"/>
      <c r="Y32" s="484"/>
      <c r="Z32" s="484"/>
      <c r="AA32" s="484"/>
      <c r="AB32" s="484"/>
      <c r="AC32" s="484"/>
      <c r="AD32" s="484"/>
      <c r="AE32" s="485"/>
    </row>
    <row r="33" spans="1:31" ht="70.5" customHeight="1" thickBot="1">
      <c r="A33" s="448"/>
      <c r="B33" s="451"/>
      <c r="C33" s="451"/>
      <c r="D33" s="164" t="s">
        <v>31</v>
      </c>
      <c r="E33" s="152">
        <v>10</v>
      </c>
      <c r="F33" s="152">
        <v>0</v>
      </c>
      <c r="G33" s="152" t="s">
        <v>724</v>
      </c>
    </row>
    <row r="34" spans="1:31" ht="50.25" customHeight="1" thickBot="1">
      <c r="A34" s="448"/>
      <c r="B34" s="451"/>
      <c r="C34" s="451"/>
      <c r="D34" s="164" t="s">
        <v>32</v>
      </c>
      <c r="E34" s="152">
        <v>30</v>
      </c>
      <c r="F34" s="152">
        <v>0</v>
      </c>
      <c r="G34" s="152" t="s">
        <v>717</v>
      </c>
      <c r="M34" s="465" t="s">
        <v>707</v>
      </c>
      <c r="N34" s="465"/>
      <c r="O34" s="465"/>
      <c r="P34" s="465"/>
      <c r="Q34" s="465"/>
      <c r="R34" s="465"/>
      <c r="S34" s="465"/>
      <c r="T34" s="465"/>
      <c r="U34" s="465"/>
      <c r="V34" s="465"/>
      <c r="W34" s="465"/>
      <c r="X34" s="465"/>
      <c r="Y34" s="465"/>
      <c r="Z34" s="465"/>
      <c r="AA34" s="465"/>
      <c r="AB34" s="465"/>
      <c r="AC34" s="465"/>
      <c r="AD34" s="465"/>
      <c r="AE34" s="465"/>
    </row>
    <row r="35" spans="1:31" ht="16.5" thickBot="1">
      <c r="A35" s="449"/>
      <c r="B35" s="452"/>
      <c r="C35" s="452"/>
      <c r="D35" s="222" t="s">
        <v>33</v>
      </c>
      <c r="E35" s="178">
        <v>85</v>
      </c>
      <c r="F35" s="178">
        <v>15</v>
      </c>
      <c r="G35" s="178"/>
      <c r="M35" s="188" t="s">
        <v>693</v>
      </c>
      <c r="N35" s="466" t="s">
        <v>694</v>
      </c>
      <c r="O35" s="466"/>
      <c r="P35" s="466"/>
      <c r="Q35" s="466"/>
      <c r="R35" s="466"/>
      <c r="S35" s="466"/>
      <c r="T35" s="466"/>
      <c r="U35" s="466"/>
      <c r="V35" s="466"/>
      <c r="W35" s="466"/>
      <c r="X35" s="466"/>
      <c r="Y35" s="466"/>
      <c r="Z35" s="466"/>
      <c r="AA35" s="466"/>
      <c r="AB35" s="466"/>
      <c r="AC35" s="466"/>
      <c r="AD35" s="466"/>
      <c r="AE35" s="466"/>
    </row>
    <row r="36" spans="1:31" ht="15.75">
      <c r="A36" s="220"/>
      <c r="B36" s="180"/>
      <c r="C36" s="180"/>
      <c r="D36" s="181"/>
      <c r="E36" s="220"/>
      <c r="F36" s="220"/>
      <c r="G36" s="220"/>
      <c r="M36" s="188" t="s">
        <v>695</v>
      </c>
      <c r="N36" s="459" t="s">
        <v>718</v>
      </c>
      <c r="O36" s="459"/>
      <c r="P36" s="459"/>
      <c r="Q36" s="459"/>
      <c r="R36" s="459"/>
      <c r="S36" s="459"/>
      <c r="T36" s="459"/>
      <c r="U36" s="459"/>
      <c r="V36" s="459"/>
      <c r="W36" s="459"/>
      <c r="X36" s="459"/>
      <c r="Y36" s="459"/>
      <c r="Z36" s="459"/>
      <c r="AA36" s="459"/>
      <c r="AB36" s="459"/>
      <c r="AC36" s="459"/>
      <c r="AD36" s="459"/>
      <c r="AE36" s="459"/>
    </row>
    <row r="37" spans="1:31" ht="15.75">
      <c r="A37" s="220"/>
      <c r="B37" s="180"/>
      <c r="C37" s="180"/>
      <c r="D37" s="181"/>
      <c r="E37" s="220"/>
      <c r="F37" s="220"/>
      <c r="G37" s="220"/>
      <c r="M37" s="188" t="s">
        <v>697</v>
      </c>
      <c r="N37" s="459" t="s">
        <v>723</v>
      </c>
      <c r="O37" s="459"/>
      <c r="P37" s="459"/>
      <c r="Q37" s="459"/>
      <c r="R37" s="459"/>
      <c r="S37" s="459"/>
      <c r="T37" s="459"/>
      <c r="U37" s="459"/>
      <c r="V37" s="459"/>
      <c r="W37" s="459"/>
      <c r="X37" s="459"/>
      <c r="Y37" s="459"/>
      <c r="Z37" s="459"/>
      <c r="AA37" s="459"/>
      <c r="AB37" s="459"/>
      <c r="AC37" s="459"/>
      <c r="AD37" s="459"/>
      <c r="AE37" s="459"/>
    </row>
    <row r="38" spans="1:31">
      <c r="A38" s="220"/>
      <c r="B38" s="180"/>
      <c r="C38" s="180"/>
      <c r="D38" s="181"/>
      <c r="E38" s="220"/>
      <c r="F38" s="220"/>
      <c r="G38" s="220"/>
    </row>
    <row r="39" spans="1:31">
      <c r="A39" s="220"/>
      <c r="B39" s="180"/>
      <c r="C39" s="180"/>
      <c r="D39" s="181"/>
      <c r="E39" s="220"/>
      <c r="F39" s="220"/>
      <c r="G39" s="220"/>
    </row>
    <row r="40" spans="1:31">
      <c r="A40" s="160"/>
      <c r="B40" s="160"/>
      <c r="C40" s="160"/>
      <c r="D40" s="160"/>
      <c r="E40" s="160"/>
      <c r="F40" s="160"/>
      <c r="G40" s="160"/>
    </row>
    <row r="41" spans="1:31" ht="15.75" customHeight="1">
      <c r="A41" s="458"/>
      <c r="B41" s="458"/>
      <c r="C41" s="387" t="s">
        <v>34</v>
      </c>
      <c r="D41" s="387"/>
      <c r="E41" s="387"/>
      <c r="F41" s="427" t="s">
        <v>216</v>
      </c>
      <c r="G41" s="427"/>
    </row>
    <row r="42" spans="1:31" ht="15.75" customHeight="1">
      <c r="A42" s="458"/>
      <c r="B42" s="458"/>
      <c r="C42" s="387"/>
      <c r="D42" s="387"/>
      <c r="E42" s="387"/>
      <c r="F42" s="427" t="s">
        <v>49</v>
      </c>
      <c r="G42" s="427"/>
    </row>
    <row r="43" spans="1:31" ht="15.75" customHeight="1">
      <c r="A43" s="458"/>
      <c r="B43" s="458"/>
      <c r="C43" s="387"/>
      <c r="D43" s="387"/>
      <c r="E43" s="387"/>
      <c r="F43" s="463" t="s">
        <v>223</v>
      </c>
      <c r="G43" s="464"/>
    </row>
    <row r="44" spans="1:31" ht="13.5" thickBot="1">
      <c r="A44" s="220"/>
      <c r="B44" s="180"/>
      <c r="C44" s="180"/>
      <c r="D44" s="181"/>
      <c r="E44" s="220"/>
      <c r="F44" s="220"/>
      <c r="G44" s="220"/>
    </row>
    <row r="45" spans="1:31" ht="13.5" thickBot="1">
      <c r="A45" s="453" t="s">
        <v>15</v>
      </c>
      <c r="B45" s="456" t="s">
        <v>16</v>
      </c>
      <c r="C45" s="457"/>
      <c r="D45" s="453" t="s">
        <v>17</v>
      </c>
      <c r="E45" s="456" t="s">
        <v>662</v>
      </c>
      <c r="F45" s="457"/>
      <c r="G45" s="447" t="s">
        <v>19</v>
      </c>
    </row>
    <row r="46" spans="1:31">
      <c r="A46" s="454"/>
      <c r="B46" s="162" t="s">
        <v>20</v>
      </c>
      <c r="C46" s="162" t="s">
        <v>22</v>
      </c>
      <c r="D46" s="454"/>
      <c r="E46" s="453" t="s">
        <v>24</v>
      </c>
      <c r="F46" s="453" t="s">
        <v>25</v>
      </c>
      <c r="G46" s="448"/>
    </row>
    <row r="47" spans="1:31" ht="51.75" thickBot="1">
      <c r="A47" s="455"/>
      <c r="B47" s="164" t="s">
        <v>21</v>
      </c>
      <c r="C47" s="164" t="s">
        <v>23</v>
      </c>
      <c r="D47" s="455"/>
      <c r="E47" s="455"/>
      <c r="F47" s="455"/>
      <c r="G47" s="449"/>
    </row>
    <row r="48" spans="1:31" ht="51.75" thickBot="1">
      <c r="A48" s="447" t="s">
        <v>844</v>
      </c>
      <c r="B48" s="450" t="s">
        <v>632</v>
      </c>
      <c r="C48" s="450"/>
      <c r="D48" s="164" t="s">
        <v>26</v>
      </c>
      <c r="E48" s="152">
        <v>15</v>
      </c>
      <c r="F48" s="152">
        <v>0</v>
      </c>
      <c r="G48" s="152" t="s">
        <v>725</v>
      </c>
    </row>
    <row r="49" spans="1:7">
      <c r="A49" s="448"/>
      <c r="B49" s="451"/>
      <c r="C49" s="451"/>
      <c r="D49" s="450" t="s">
        <v>27</v>
      </c>
      <c r="E49" s="414">
        <v>5</v>
      </c>
      <c r="F49" s="414">
        <v>0</v>
      </c>
      <c r="G49" s="414" t="s">
        <v>721</v>
      </c>
    </row>
    <row r="50" spans="1:7" ht="13.5" thickBot="1">
      <c r="A50" s="448"/>
      <c r="B50" s="451"/>
      <c r="C50" s="451"/>
      <c r="D50" s="452"/>
      <c r="E50" s="415"/>
      <c r="F50" s="415"/>
      <c r="G50" s="415"/>
    </row>
    <row r="51" spans="1:7" ht="13.5" thickBot="1">
      <c r="A51" s="448"/>
      <c r="B51" s="451"/>
      <c r="C51" s="451"/>
      <c r="D51" s="164" t="s">
        <v>28</v>
      </c>
      <c r="E51" s="152">
        <v>0</v>
      </c>
      <c r="F51" s="152">
        <v>15</v>
      </c>
      <c r="G51" s="152"/>
    </row>
    <row r="52" spans="1:7" ht="51.75" thickBot="1">
      <c r="A52" s="448"/>
      <c r="B52" s="451"/>
      <c r="C52" s="451"/>
      <c r="D52" s="164" t="s">
        <v>29</v>
      </c>
      <c r="E52" s="152">
        <v>10</v>
      </c>
      <c r="F52" s="152">
        <v>0</v>
      </c>
      <c r="G52" s="152" t="s">
        <v>727</v>
      </c>
    </row>
    <row r="53" spans="1:7" ht="51.75" thickBot="1">
      <c r="A53" s="448"/>
      <c r="B53" s="451"/>
      <c r="C53" s="451"/>
      <c r="D53" s="164" t="s">
        <v>30</v>
      </c>
      <c r="E53" s="152">
        <v>15</v>
      </c>
      <c r="F53" s="152">
        <v>0</v>
      </c>
      <c r="G53" s="152" t="s">
        <v>311</v>
      </c>
    </row>
    <row r="54" spans="1:7" ht="64.5" thickBot="1">
      <c r="A54" s="448"/>
      <c r="B54" s="451"/>
      <c r="C54" s="451"/>
      <c r="D54" s="164" t="s">
        <v>31</v>
      </c>
      <c r="E54" s="152">
        <v>10</v>
      </c>
      <c r="F54" s="152">
        <v>0</v>
      </c>
      <c r="G54" s="152" t="s">
        <v>728</v>
      </c>
    </row>
    <row r="55" spans="1:7" ht="39" thickBot="1">
      <c r="A55" s="448"/>
      <c r="B55" s="451"/>
      <c r="C55" s="451"/>
      <c r="D55" s="164" t="s">
        <v>32</v>
      </c>
      <c r="E55" s="152">
        <v>30</v>
      </c>
      <c r="F55" s="152"/>
      <c r="G55" s="152" t="s">
        <v>717</v>
      </c>
    </row>
    <row r="56" spans="1:7" ht="13.5" thickBot="1">
      <c r="A56" s="449"/>
      <c r="B56" s="452"/>
      <c r="C56" s="452"/>
      <c r="D56" s="222" t="s">
        <v>33</v>
      </c>
      <c r="E56" s="178">
        <v>85</v>
      </c>
      <c r="F56" s="178">
        <v>15</v>
      </c>
      <c r="G56" s="178"/>
    </row>
    <row r="57" spans="1:7">
      <c r="A57" s="220"/>
      <c r="B57" s="180"/>
      <c r="C57" s="180"/>
      <c r="D57" s="181"/>
      <c r="E57" s="220"/>
      <c r="F57" s="220"/>
      <c r="G57" s="220"/>
    </row>
    <row r="58" spans="1:7" ht="13.5" thickBot="1">
      <c r="A58" s="160"/>
      <c r="B58" s="160"/>
      <c r="C58" s="160"/>
      <c r="D58" s="160"/>
      <c r="E58" s="160"/>
      <c r="F58" s="160"/>
      <c r="G58" s="160"/>
    </row>
    <row r="59" spans="1:7">
      <c r="A59" s="435" t="s">
        <v>182</v>
      </c>
      <c r="B59" s="436"/>
      <c r="C59" s="437"/>
      <c r="D59" s="441" t="s">
        <v>183</v>
      </c>
      <c r="E59" s="442"/>
      <c r="F59" s="442"/>
      <c r="G59" s="443"/>
    </row>
    <row r="60" spans="1:7">
      <c r="A60" s="438"/>
      <c r="B60" s="439"/>
      <c r="C60" s="440"/>
      <c r="D60" s="444" t="s">
        <v>184</v>
      </c>
      <c r="E60" s="445"/>
      <c r="F60" s="445"/>
      <c r="G60" s="446"/>
    </row>
    <row r="61" spans="1:7">
      <c r="A61" s="438"/>
      <c r="B61" s="439"/>
      <c r="C61" s="440"/>
      <c r="D61" s="444" t="s">
        <v>185</v>
      </c>
      <c r="E61" s="445"/>
      <c r="F61" s="445"/>
      <c r="G61" s="446"/>
    </row>
    <row r="62" spans="1:7">
      <c r="A62" s="475" t="s">
        <v>186</v>
      </c>
      <c r="B62" s="476"/>
      <c r="C62" s="477"/>
      <c r="D62" s="428">
        <v>0</v>
      </c>
      <c r="E62" s="429"/>
      <c r="F62" s="429"/>
      <c r="G62" s="430"/>
    </row>
    <row r="63" spans="1:7">
      <c r="A63" s="475" t="s">
        <v>187</v>
      </c>
      <c r="B63" s="476"/>
      <c r="C63" s="477"/>
      <c r="D63" s="428">
        <v>1</v>
      </c>
      <c r="E63" s="429"/>
      <c r="F63" s="429"/>
      <c r="G63" s="430"/>
    </row>
    <row r="64" spans="1:7" ht="13.5" thickBot="1">
      <c r="A64" s="478" t="s">
        <v>188</v>
      </c>
      <c r="B64" s="479"/>
      <c r="C64" s="480"/>
      <c r="D64" s="431">
        <v>2</v>
      </c>
      <c r="E64" s="432"/>
      <c r="F64" s="432"/>
      <c r="G64" s="433"/>
    </row>
    <row r="65" spans="1:7">
      <c r="A65" s="160"/>
      <c r="B65" s="160"/>
      <c r="C65" s="160"/>
      <c r="D65" s="160"/>
      <c r="E65" s="160"/>
      <c r="F65" s="160"/>
      <c r="G65" s="160"/>
    </row>
    <row r="66" spans="1:7">
      <c r="A66" s="434" t="s">
        <v>711</v>
      </c>
      <c r="B66" s="434"/>
      <c r="C66" s="434"/>
      <c r="D66" s="434"/>
      <c r="E66" s="434"/>
      <c r="F66" s="434"/>
      <c r="G66" s="434"/>
    </row>
  </sheetData>
  <mergeCells count="107">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A20:B22"/>
    <mergeCell ref="C20:E22"/>
    <mergeCell ref="F20:G20"/>
    <mergeCell ref="F21:G21"/>
    <mergeCell ref="F22:G22"/>
    <mergeCell ref="M22:AE22"/>
    <mergeCell ref="G9:G10"/>
    <mergeCell ref="M13:Q13"/>
    <mergeCell ref="V13:Z13"/>
    <mergeCell ref="AE13:AI13"/>
    <mergeCell ref="N23:AE23"/>
    <mergeCell ref="A24:A26"/>
    <mergeCell ref="B24:C24"/>
    <mergeCell ref="D24:D26"/>
    <mergeCell ref="E24:F24"/>
    <mergeCell ref="G24:G26"/>
    <mergeCell ref="N24:AE24"/>
    <mergeCell ref="E25:E26"/>
    <mergeCell ref="F25:F26"/>
    <mergeCell ref="N25:AE25"/>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A45:A47"/>
    <mergeCell ref="B45:C45"/>
    <mergeCell ref="D45:D47"/>
    <mergeCell ref="E45:F45"/>
    <mergeCell ref="G45:G47"/>
    <mergeCell ref="E46:E47"/>
    <mergeCell ref="F46:F47"/>
    <mergeCell ref="N37:AE37"/>
    <mergeCell ref="A41:B43"/>
    <mergeCell ref="C41:E43"/>
    <mergeCell ref="F41:G41"/>
    <mergeCell ref="F42:G42"/>
    <mergeCell ref="F43:G43"/>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sheetPr>
    <tabColor theme="3" tint="0.59999389629810485"/>
  </sheetPr>
  <dimension ref="A1:N26"/>
  <sheetViews>
    <sheetView workbookViewId="0">
      <selection activeCell="O11" sqref="O11"/>
    </sheetView>
  </sheetViews>
  <sheetFormatPr baseColWidth="10" defaultRowHeight="12.75"/>
  <cols>
    <col min="1" max="1" width="25.28515625" customWidth="1"/>
    <col min="2" max="2" width="25.42578125" customWidth="1"/>
    <col min="6" max="6" width="16.42578125" customWidth="1"/>
  </cols>
  <sheetData>
    <row r="1" spans="1:14" ht="21.75" customHeight="1">
      <c r="A1" s="349"/>
      <c r="B1" s="352" t="s">
        <v>48</v>
      </c>
      <c r="C1" s="352"/>
      <c r="D1" s="352"/>
      <c r="E1" s="355" t="s">
        <v>214</v>
      </c>
      <c r="F1" s="356"/>
    </row>
    <row r="2" spans="1:14" ht="22.5" customHeight="1">
      <c r="A2" s="350"/>
      <c r="B2" s="353"/>
      <c r="C2" s="353"/>
      <c r="D2" s="353"/>
      <c r="E2" s="357" t="s">
        <v>222</v>
      </c>
      <c r="F2" s="358"/>
    </row>
    <row r="3" spans="1:14" ht="24" customHeight="1" thickBot="1">
      <c r="A3" s="351"/>
      <c r="B3" s="354"/>
      <c r="C3" s="354"/>
      <c r="D3" s="354"/>
      <c r="E3" s="359" t="s">
        <v>925</v>
      </c>
      <c r="F3" s="360"/>
    </row>
    <row r="5" spans="1:14" ht="15">
      <c r="A5" s="315" t="s">
        <v>35</v>
      </c>
      <c r="B5" s="315" t="s">
        <v>36</v>
      </c>
      <c r="C5" s="362" t="s">
        <v>50</v>
      </c>
      <c r="D5" s="362"/>
      <c r="E5" s="362"/>
      <c r="F5" s="362"/>
      <c r="G5" s="362" t="s">
        <v>926</v>
      </c>
      <c r="H5" s="362"/>
      <c r="I5" s="362"/>
      <c r="J5" s="362"/>
      <c r="K5" s="362" t="s">
        <v>927</v>
      </c>
      <c r="L5" s="362"/>
      <c r="M5" s="362"/>
      <c r="N5" s="362"/>
    </row>
    <row r="6" spans="1:14">
      <c r="A6" s="363" t="s">
        <v>37</v>
      </c>
      <c r="B6" s="8" t="s">
        <v>206</v>
      </c>
      <c r="C6" s="361"/>
      <c r="D6" s="361"/>
      <c r="E6" s="361"/>
      <c r="F6" s="361"/>
      <c r="G6" s="361"/>
      <c r="H6" s="361"/>
      <c r="I6" s="361"/>
      <c r="J6" s="361"/>
      <c r="K6" s="361"/>
      <c r="L6" s="361"/>
      <c r="M6" s="361"/>
      <c r="N6" s="361"/>
    </row>
    <row r="7" spans="1:14">
      <c r="A7" s="363"/>
      <c r="B7" s="364" t="s">
        <v>38</v>
      </c>
      <c r="C7" s="361"/>
      <c r="D7" s="361"/>
      <c r="E7" s="361"/>
      <c r="F7" s="361"/>
      <c r="G7" s="361"/>
      <c r="H7" s="361"/>
      <c r="I7" s="361"/>
      <c r="J7" s="361"/>
      <c r="K7" s="361"/>
      <c r="L7" s="361"/>
      <c r="M7" s="361"/>
      <c r="N7" s="361"/>
    </row>
    <row r="8" spans="1:14" ht="12.75" customHeight="1">
      <c r="A8" s="363"/>
      <c r="B8" s="364"/>
      <c r="C8" s="361"/>
      <c r="D8" s="361"/>
      <c r="E8" s="361"/>
      <c r="F8" s="361"/>
      <c r="G8" s="361"/>
      <c r="H8" s="361"/>
      <c r="I8" s="361"/>
      <c r="J8" s="361"/>
      <c r="K8" s="361"/>
      <c r="L8" s="361"/>
      <c r="M8" s="361"/>
      <c r="N8" s="361"/>
    </row>
    <row r="9" spans="1:14">
      <c r="A9" s="363"/>
      <c r="B9" s="364" t="s">
        <v>39</v>
      </c>
      <c r="C9" s="361"/>
      <c r="D9" s="361"/>
      <c r="E9" s="361"/>
      <c r="F9" s="361"/>
      <c r="G9" s="361"/>
      <c r="H9" s="361"/>
      <c r="I9" s="361"/>
      <c r="J9" s="361"/>
      <c r="K9" s="361"/>
      <c r="L9" s="361"/>
      <c r="M9" s="361"/>
      <c r="N9" s="361"/>
    </row>
    <row r="10" spans="1:14">
      <c r="A10" s="363"/>
      <c r="B10" s="364"/>
      <c r="C10" s="361"/>
      <c r="D10" s="361"/>
      <c r="E10" s="361"/>
      <c r="F10" s="361"/>
      <c r="G10" s="361"/>
      <c r="H10" s="361"/>
      <c r="I10" s="361"/>
      <c r="J10" s="361"/>
      <c r="K10" s="361"/>
      <c r="L10" s="361"/>
      <c r="M10" s="361"/>
      <c r="N10" s="361"/>
    </row>
    <row r="11" spans="1:14">
      <c r="A11" s="363"/>
      <c r="B11" s="364"/>
      <c r="C11" s="361"/>
      <c r="D11" s="361"/>
      <c r="E11" s="361"/>
      <c r="F11" s="361"/>
      <c r="G11" s="361"/>
      <c r="H11" s="361"/>
      <c r="I11" s="361"/>
      <c r="J11" s="361"/>
      <c r="K11" s="361"/>
      <c r="L11" s="361"/>
      <c r="M11" s="361"/>
      <c r="N11" s="361"/>
    </row>
    <row r="12" spans="1:14">
      <c r="A12" s="363"/>
      <c r="B12" s="8" t="s">
        <v>40</v>
      </c>
      <c r="C12" s="361"/>
      <c r="D12" s="361"/>
      <c r="E12" s="361"/>
      <c r="F12" s="361"/>
      <c r="G12" s="361"/>
      <c r="H12" s="361"/>
      <c r="I12" s="361"/>
      <c r="J12" s="361"/>
      <c r="K12" s="361"/>
      <c r="L12" s="361"/>
      <c r="M12" s="361"/>
      <c r="N12" s="361"/>
    </row>
    <row r="13" spans="1:14">
      <c r="A13" s="363"/>
      <c r="B13" s="8" t="s">
        <v>41</v>
      </c>
      <c r="C13" s="361"/>
      <c r="D13" s="361"/>
      <c r="E13" s="361"/>
      <c r="F13" s="361"/>
      <c r="G13" s="361"/>
      <c r="H13" s="361"/>
      <c r="I13" s="361"/>
      <c r="J13" s="361"/>
      <c r="K13" s="361"/>
      <c r="L13" s="361"/>
      <c r="M13" s="361"/>
      <c r="N13" s="361"/>
    </row>
    <row r="14" spans="1:14" ht="25.5">
      <c r="A14" s="363"/>
      <c r="B14" s="74" t="s">
        <v>928</v>
      </c>
      <c r="C14" s="361"/>
      <c r="D14" s="361"/>
      <c r="E14" s="361"/>
      <c r="F14" s="361"/>
      <c r="G14" s="361"/>
      <c r="H14" s="361"/>
      <c r="I14" s="361"/>
      <c r="J14" s="361"/>
      <c r="K14" s="361"/>
      <c r="L14" s="361"/>
      <c r="M14" s="361"/>
      <c r="N14" s="361"/>
    </row>
    <row r="15" spans="1:14" ht="54" customHeight="1">
      <c r="A15" s="363"/>
      <c r="B15" s="74" t="s">
        <v>929</v>
      </c>
      <c r="C15" s="361"/>
      <c r="D15" s="361"/>
      <c r="E15" s="361"/>
      <c r="F15" s="361"/>
      <c r="G15" s="361"/>
      <c r="H15" s="361"/>
      <c r="I15" s="361"/>
      <c r="J15" s="361"/>
      <c r="K15" s="361"/>
      <c r="L15" s="361"/>
      <c r="M15" s="361"/>
      <c r="N15" s="361"/>
    </row>
    <row r="16" spans="1:14" ht="63.95" customHeight="1">
      <c r="A16" s="363" t="s">
        <v>43</v>
      </c>
      <c r="B16" s="74" t="s">
        <v>930</v>
      </c>
      <c r="C16" s="361"/>
      <c r="D16" s="361"/>
      <c r="E16" s="361"/>
      <c r="F16" s="361"/>
      <c r="G16" s="361"/>
      <c r="H16" s="361"/>
      <c r="I16" s="361"/>
      <c r="J16" s="361"/>
      <c r="K16" s="361"/>
      <c r="L16" s="361"/>
      <c r="M16" s="361"/>
      <c r="N16" s="361"/>
    </row>
    <row r="17" spans="1:14" ht="57" customHeight="1">
      <c r="A17" s="363"/>
      <c r="B17" s="74" t="s">
        <v>931</v>
      </c>
      <c r="C17" s="361"/>
      <c r="D17" s="361"/>
      <c r="E17" s="361"/>
      <c r="F17" s="361"/>
      <c r="G17" s="361"/>
      <c r="H17" s="361"/>
      <c r="I17" s="361"/>
      <c r="J17" s="361"/>
      <c r="K17" s="361"/>
      <c r="L17" s="361"/>
      <c r="M17" s="361"/>
      <c r="N17" s="361"/>
    </row>
    <row r="18" spans="1:14" ht="25.5">
      <c r="A18" s="363"/>
      <c r="B18" s="74" t="s">
        <v>44</v>
      </c>
      <c r="C18" s="361"/>
      <c r="D18" s="361"/>
      <c r="E18" s="361"/>
      <c r="F18" s="361"/>
      <c r="G18" s="361"/>
      <c r="H18" s="361"/>
      <c r="I18" s="361"/>
      <c r="J18" s="361"/>
      <c r="K18" s="361"/>
      <c r="L18" s="361"/>
      <c r="M18" s="361"/>
      <c r="N18" s="361"/>
    </row>
    <row r="19" spans="1:14">
      <c r="A19" s="363"/>
      <c r="B19" s="74" t="s">
        <v>932</v>
      </c>
      <c r="C19" s="361"/>
      <c r="D19" s="361"/>
      <c r="E19" s="361"/>
      <c r="F19" s="361"/>
      <c r="G19" s="361"/>
      <c r="H19" s="361"/>
      <c r="I19" s="361"/>
      <c r="J19" s="361"/>
      <c r="K19" s="361"/>
      <c r="L19" s="361"/>
      <c r="M19" s="361"/>
      <c r="N19" s="361"/>
    </row>
    <row r="20" spans="1:14" ht="25.5">
      <c r="A20" s="363"/>
      <c r="B20" s="74" t="s">
        <v>933</v>
      </c>
      <c r="C20" s="361"/>
      <c r="D20" s="361"/>
      <c r="E20" s="361"/>
      <c r="F20" s="361"/>
      <c r="G20" s="361"/>
      <c r="H20" s="361"/>
      <c r="I20" s="361"/>
      <c r="J20" s="361"/>
      <c r="K20" s="361"/>
      <c r="L20" s="361"/>
      <c r="M20" s="361"/>
      <c r="N20" s="361"/>
    </row>
    <row r="21" spans="1:14">
      <c r="A21" s="363"/>
      <c r="B21" s="74" t="s">
        <v>934</v>
      </c>
      <c r="C21" s="361"/>
      <c r="D21" s="361"/>
      <c r="E21" s="361"/>
      <c r="F21" s="361"/>
      <c r="G21" s="361"/>
      <c r="H21" s="361"/>
      <c r="I21" s="361"/>
      <c r="J21" s="361"/>
      <c r="K21" s="361"/>
      <c r="L21" s="361"/>
      <c r="M21" s="361"/>
      <c r="N21" s="361"/>
    </row>
    <row r="22" spans="1:14">
      <c r="A22" s="363"/>
      <c r="B22" s="74" t="s">
        <v>45</v>
      </c>
      <c r="C22" s="361"/>
      <c r="D22" s="361"/>
      <c r="E22" s="361"/>
      <c r="F22" s="361"/>
      <c r="G22" s="361"/>
      <c r="H22" s="361"/>
      <c r="I22" s="361"/>
      <c r="J22" s="361"/>
      <c r="K22" s="361"/>
      <c r="L22" s="361"/>
      <c r="M22" s="361"/>
      <c r="N22" s="361"/>
    </row>
    <row r="23" spans="1:14">
      <c r="A23" s="363"/>
      <c r="B23" s="8" t="s">
        <v>46</v>
      </c>
      <c r="C23" s="365"/>
      <c r="D23" s="366"/>
      <c r="E23" s="366"/>
      <c r="F23" s="367"/>
      <c r="G23" s="361"/>
      <c r="H23" s="361"/>
      <c r="I23" s="361"/>
      <c r="J23" s="361"/>
      <c r="K23" s="361"/>
      <c r="L23" s="361"/>
      <c r="M23" s="361"/>
      <c r="N23" s="361"/>
    </row>
    <row r="24" spans="1:14">
      <c r="A24" s="363"/>
      <c r="B24" s="74" t="s">
        <v>47</v>
      </c>
      <c r="C24" s="361"/>
      <c r="D24" s="361"/>
      <c r="E24" s="361"/>
      <c r="F24" s="361"/>
      <c r="G24" s="361"/>
      <c r="H24" s="361"/>
      <c r="I24" s="361"/>
      <c r="J24" s="361"/>
      <c r="K24" s="361"/>
      <c r="L24" s="361"/>
      <c r="M24" s="361"/>
      <c r="N24" s="361"/>
    </row>
    <row r="25" spans="1:14">
      <c r="A25" s="363"/>
      <c r="B25" s="74" t="s">
        <v>935</v>
      </c>
      <c r="C25" s="361"/>
      <c r="D25" s="361"/>
      <c r="E25" s="361"/>
      <c r="F25" s="361"/>
      <c r="G25" s="361"/>
      <c r="H25" s="361"/>
      <c r="I25" s="361"/>
      <c r="J25" s="361"/>
      <c r="K25" s="361"/>
      <c r="L25" s="361"/>
      <c r="M25" s="361"/>
      <c r="N25" s="361"/>
    </row>
    <row r="26" spans="1:14">
      <c r="A26" s="363"/>
      <c r="B26" s="74" t="s">
        <v>42</v>
      </c>
      <c r="C26" s="361"/>
      <c r="D26" s="361"/>
      <c r="E26" s="361"/>
      <c r="F26" s="361"/>
      <c r="G26" s="361"/>
      <c r="H26" s="361"/>
      <c r="I26" s="361"/>
      <c r="J26" s="361"/>
      <c r="K26" s="361"/>
      <c r="L26" s="361"/>
      <c r="M26" s="361"/>
      <c r="N26" s="361"/>
    </row>
  </sheetData>
  <mergeCells count="75">
    <mergeCell ref="C26:F26"/>
    <mergeCell ref="G26:J26"/>
    <mergeCell ref="K26:N26"/>
    <mergeCell ref="C24:F24"/>
    <mergeCell ref="G24:J24"/>
    <mergeCell ref="K24:N24"/>
    <mergeCell ref="C25:F25"/>
    <mergeCell ref="G25:J25"/>
    <mergeCell ref="K25:N25"/>
    <mergeCell ref="K21:N21"/>
    <mergeCell ref="C22:F22"/>
    <mergeCell ref="G22:J22"/>
    <mergeCell ref="K22:N22"/>
    <mergeCell ref="C23:F23"/>
    <mergeCell ref="G23:J23"/>
    <mergeCell ref="K23:N23"/>
    <mergeCell ref="G14:J14"/>
    <mergeCell ref="K14:N14"/>
    <mergeCell ref="G15:J15"/>
    <mergeCell ref="K15:N15"/>
    <mergeCell ref="A16:A26"/>
    <mergeCell ref="G16:J16"/>
    <mergeCell ref="K16:N16"/>
    <mergeCell ref="G17:J17"/>
    <mergeCell ref="K17:N17"/>
    <mergeCell ref="G18:J18"/>
    <mergeCell ref="K18:N18"/>
    <mergeCell ref="G19:J19"/>
    <mergeCell ref="K19:N19"/>
    <mergeCell ref="G20:J20"/>
    <mergeCell ref="K20:N20"/>
    <mergeCell ref="G21:J21"/>
    <mergeCell ref="G11:J11"/>
    <mergeCell ref="K11:N11"/>
    <mergeCell ref="G12:J12"/>
    <mergeCell ref="K12:N12"/>
    <mergeCell ref="G13:J13"/>
    <mergeCell ref="K13:N13"/>
    <mergeCell ref="G5:J5"/>
    <mergeCell ref="K5:N5"/>
    <mergeCell ref="A6:A15"/>
    <mergeCell ref="C6:F6"/>
    <mergeCell ref="G6:J6"/>
    <mergeCell ref="K6:N6"/>
    <mergeCell ref="B7:B8"/>
    <mergeCell ref="G7:J7"/>
    <mergeCell ref="K7:N7"/>
    <mergeCell ref="G8:J8"/>
    <mergeCell ref="K8:N8"/>
    <mergeCell ref="B9:B11"/>
    <mergeCell ref="G9:J9"/>
    <mergeCell ref="K9:N9"/>
    <mergeCell ref="G10:J10"/>
    <mergeCell ref="K10:N10"/>
    <mergeCell ref="C19:F19"/>
    <mergeCell ref="C20:F20"/>
    <mergeCell ref="C21:F21"/>
    <mergeCell ref="C17:F17"/>
    <mergeCell ref="C16:F16"/>
    <mergeCell ref="C5:F5"/>
    <mergeCell ref="C7:F7"/>
    <mergeCell ref="C8:F8"/>
    <mergeCell ref="C9:F9"/>
    <mergeCell ref="C10:F10"/>
    <mergeCell ref="C11:F11"/>
    <mergeCell ref="C12:F12"/>
    <mergeCell ref="C13:F13"/>
    <mergeCell ref="C18:F18"/>
    <mergeCell ref="C15:F15"/>
    <mergeCell ref="C14:F14"/>
    <mergeCell ref="A1:A3"/>
    <mergeCell ref="B1:D3"/>
    <mergeCell ref="E1:F1"/>
    <mergeCell ref="E2:F2"/>
    <mergeCell ref="E3:F3"/>
  </mergeCells>
  <pageMargins left="0.7" right="0.7" top="0.75" bottom="0.75" header="0.3" footer="0.3"/>
  <pageSetup orientation="portrait" horizontalDpi="4294967292" verticalDpi="4294967292"/>
  <drawing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tabColor theme="3" tint="0.39997558519241921"/>
    <outlinePr summaryBelow="0"/>
    <pageSetUpPr fitToPage="1"/>
  </sheetPr>
  <dimension ref="A1:BW529"/>
  <sheetViews>
    <sheetView showGridLines="0" tabSelected="1" topLeftCell="A2" zoomScale="91" zoomScaleNormal="91" zoomScalePageLayoutView="125" workbookViewId="0">
      <pane ySplit="9" topLeftCell="A113" activePane="bottomLeft" state="frozen"/>
      <selection activeCell="A2" sqref="A2"/>
      <selection pane="bottomLeft" activeCell="B124" sqref="B124"/>
    </sheetView>
  </sheetViews>
  <sheetFormatPr baseColWidth="10" defaultColWidth="9.140625" defaultRowHeight="12.75" outlineLevelRow="2"/>
  <cols>
    <col min="1" max="1" width="4.140625" style="2" customWidth="1"/>
    <col min="2" max="2" width="26.5703125" style="2" customWidth="1"/>
    <col min="3" max="3" width="10.7109375" style="2" customWidth="1"/>
    <col min="4" max="5" width="23.140625" style="2" customWidth="1"/>
    <col min="6" max="6" width="20.28515625" style="2" customWidth="1"/>
    <col min="7" max="7" width="22.7109375" style="2" customWidth="1"/>
    <col min="8" max="8" width="13.140625" style="2" customWidth="1"/>
    <col min="9" max="9" width="14.7109375" style="2" customWidth="1"/>
    <col min="10" max="10" width="13.140625" style="2" customWidth="1"/>
    <col min="11" max="11" width="12" style="2" customWidth="1"/>
    <col min="12" max="12" width="11.85546875" style="2" customWidth="1"/>
    <col min="13" max="13" width="29" style="2" customWidth="1"/>
    <col min="14" max="14" width="16.42578125" style="2" bestFit="1" customWidth="1"/>
    <col min="15" max="15" width="11.42578125" style="2" customWidth="1"/>
    <col min="16" max="16" width="12.85546875" style="2" customWidth="1"/>
    <col min="17" max="17" width="12.140625" style="2" customWidth="1"/>
    <col min="18" max="20" width="12.42578125" style="2" customWidth="1"/>
    <col min="21" max="21" width="15.140625" style="2" bestFit="1" customWidth="1"/>
    <col min="22" max="22" width="25.28515625" style="2" customWidth="1"/>
    <col min="23" max="16384" width="9.140625" style="2"/>
  </cols>
  <sheetData>
    <row r="1" spans="1:74" ht="25.5" hidden="1">
      <c r="B1" s="78" t="s">
        <v>207</v>
      </c>
      <c r="C1" s="78" t="s">
        <v>213</v>
      </c>
      <c r="D1" s="78" t="s">
        <v>209</v>
      </c>
      <c r="E1" s="78"/>
      <c r="F1" s="78" t="s">
        <v>208</v>
      </c>
      <c r="G1" s="78" t="s">
        <v>210</v>
      </c>
      <c r="H1" s="78" t="s">
        <v>211</v>
      </c>
      <c r="I1" s="78" t="s">
        <v>212</v>
      </c>
    </row>
    <row r="2" spans="1:74" ht="13.5" customHeight="1">
      <c r="A2" s="378"/>
      <c r="B2" s="378"/>
      <c r="C2" s="378"/>
      <c r="D2" s="378"/>
      <c r="E2" s="378"/>
      <c r="F2" s="378"/>
      <c r="G2" s="378"/>
      <c r="H2" s="378"/>
      <c r="I2" s="381" t="s">
        <v>941</v>
      </c>
      <c r="J2" s="381"/>
      <c r="K2" s="381"/>
      <c r="L2" s="381"/>
      <c r="M2" s="381"/>
      <c r="N2" s="381"/>
      <c r="O2" s="381"/>
      <c r="P2" s="381"/>
      <c r="Q2" s="381"/>
      <c r="R2" s="381"/>
      <c r="S2" s="307"/>
      <c r="T2" s="307"/>
      <c r="U2" s="379" t="s">
        <v>215</v>
      </c>
      <c r="V2" s="379"/>
      <c r="W2" s="368"/>
      <c r="X2" s="368"/>
      <c r="Y2" s="368"/>
      <c r="Z2" s="368"/>
      <c r="AA2" s="368"/>
      <c r="AB2" s="368"/>
      <c r="AC2" s="368"/>
      <c r="AD2" s="368"/>
      <c r="AE2" s="368"/>
      <c r="AF2" s="368"/>
      <c r="AG2" s="368"/>
      <c r="AH2" s="368"/>
      <c r="AI2" s="368"/>
      <c r="AJ2" s="368"/>
      <c r="AK2" s="368"/>
      <c r="AL2" s="368"/>
      <c r="AM2" s="368"/>
      <c r="AN2" s="368"/>
      <c r="AO2" s="368"/>
      <c r="AP2" s="368"/>
      <c r="AQ2" s="368"/>
      <c r="AR2" s="368"/>
      <c r="AS2" s="368"/>
      <c r="AT2" s="368"/>
      <c r="AU2" s="368"/>
      <c r="AV2" s="368"/>
      <c r="AW2" s="368"/>
      <c r="AX2" s="368"/>
      <c r="AY2" s="368"/>
      <c r="AZ2" s="368"/>
      <c r="BA2" s="368"/>
      <c r="BB2" s="368"/>
      <c r="BC2" s="368"/>
      <c r="BD2" s="368"/>
      <c r="BE2" s="368"/>
      <c r="BF2" s="368"/>
      <c r="BG2" s="368"/>
      <c r="BH2" s="368"/>
      <c r="BI2" s="368"/>
      <c r="BJ2" s="368"/>
      <c r="BK2" s="368"/>
      <c r="BL2" s="368"/>
      <c r="BM2" s="368"/>
      <c r="BN2" s="368"/>
      <c r="BO2" s="368"/>
      <c r="BP2" s="368"/>
      <c r="BQ2" s="368"/>
      <c r="BR2" s="368"/>
      <c r="BS2" s="368"/>
      <c r="BT2" s="368"/>
      <c r="BU2" s="368"/>
      <c r="BV2" s="368"/>
    </row>
    <row r="3" spans="1:74" ht="13.5" customHeight="1">
      <c r="A3" s="378"/>
      <c r="B3" s="378"/>
      <c r="C3" s="378"/>
      <c r="D3" s="378"/>
      <c r="E3" s="378"/>
      <c r="F3" s="378"/>
      <c r="G3" s="378"/>
      <c r="H3" s="378"/>
      <c r="I3" s="381"/>
      <c r="J3" s="381"/>
      <c r="K3" s="381"/>
      <c r="L3" s="381"/>
      <c r="M3" s="381"/>
      <c r="N3" s="381"/>
      <c r="O3" s="381"/>
      <c r="P3" s="381"/>
      <c r="Q3" s="381"/>
      <c r="R3" s="381"/>
      <c r="S3" s="307"/>
      <c r="T3" s="307"/>
      <c r="U3" s="379"/>
      <c r="V3" s="379"/>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row>
    <row r="4" spans="1:74" ht="13.5" customHeight="1">
      <c r="A4" s="378"/>
      <c r="B4" s="378"/>
      <c r="C4" s="378"/>
      <c r="D4" s="378"/>
      <c r="E4" s="378"/>
      <c r="F4" s="378"/>
      <c r="G4" s="378"/>
      <c r="H4" s="378"/>
      <c r="I4" s="381"/>
      <c r="J4" s="381"/>
      <c r="K4" s="381"/>
      <c r="L4" s="381"/>
      <c r="M4" s="381"/>
      <c r="N4" s="381"/>
      <c r="O4" s="381"/>
      <c r="P4" s="381"/>
      <c r="Q4" s="381"/>
      <c r="R4" s="381"/>
      <c r="S4" s="307"/>
      <c r="T4" s="307"/>
      <c r="U4" s="379" t="s">
        <v>942</v>
      </c>
      <c r="V4" s="379"/>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row>
    <row r="5" spans="1:74" ht="13.5" customHeight="1">
      <c r="A5" s="378"/>
      <c r="B5" s="378"/>
      <c r="C5" s="378"/>
      <c r="D5" s="378"/>
      <c r="E5" s="378"/>
      <c r="F5" s="378"/>
      <c r="G5" s="378"/>
      <c r="H5" s="378"/>
      <c r="I5" s="381"/>
      <c r="J5" s="381"/>
      <c r="K5" s="381"/>
      <c r="L5" s="381"/>
      <c r="M5" s="381"/>
      <c r="N5" s="381"/>
      <c r="O5" s="381"/>
      <c r="P5" s="381"/>
      <c r="Q5" s="381"/>
      <c r="R5" s="381"/>
      <c r="S5" s="307"/>
      <c r="T5" s="307"/>
      <c r="U5" s="379"/>
      <c r="V5" s="379"/>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row>
    <row r="6" spans="1:74" ht="13.5" customHeight="1">
      <c r="A6" s="378"/>
      <c r="B6" s="378"/>
      <c r="C6" s="378"/>
      <c r="D6" s="378"/>
      <c r="E6" s="378"/>
      <c r="F6" s="378"/>
      <c r="G6" s="378"/>
      <c r="H6" s="378"/>
      <c r="I6" s="381"/>
      <c r="J6" s="381"/>
      <c r="K6" s="381"/>
      <c r="L6" s="381"/>
      <c r="M6" s="381"/>
      <c r="N6" s="381"/>
      <c r="O6" s="381"/>
      <c r="P6" s="381"/>
      <c r="Q6" s="381"/>
      <c r="R6" s="381"/>
      <c r="S6" s="307"/>
      <c r="T6" s="307"/>
      <c r="U6" s="380" t="s">
        <v>943</v>
      </c>
      <c r="V6" s="380"/>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row>
    <row r="7" spans="1:74" ht="14.25" customHeight="1">
      <c r="A7" s="378"/>
      <c r="B7" s="378"/>
      <c r="C7" s="378"/>
      <c r="D7" s="378"/>
      <c r="E7" s="378"/>
      <c r="F7" s="378"/>
      <c r="G7" s="378"/>
      <c r="H7" s="378"/>
      <c r="I7" s="381"/>
      <c r="J7" s="381"/>
      <c r="K7" s="381"/>
      <c r="L7" s="381"/>
      <c r="M7" s="381"/>
      <c r="N7" s="381"/>
      <c r="O7" s="381"/>
      <c r="P7" s="381"/>
      <c r="Q7" s="381"/>
      <c r="R7" s="381"/>
      <c r="S7" s="307"/>
      <c r="T7" s="307"/>
      <c r="U7" s="380"/>
      <c r="V7" s="380"/>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row>
    <row r="8" spans="1:74" ht="11.25" customHeigh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row>
    <row r="9" spans="1:74" s="1" customFormat="1" ht="15">
      <c r="A9" s="370" t="s">
        <v>197</v>
      </c>
      <c r="B9" s="370"/>
      <c r="C9" s="370"/>
      <c r="D9" s="370"/>
      <c r="E9" s="370"/>
      <c r="F9" s="370"/>
      <c r="G9" s="370"/>
      <c r="H9" s="373" t="s">
        <v>177</v>
      </c>
      <c r="I9" s="373"/>
      <c r="J9" s="373"/>
      <c r="K9" s="374" t="s">
        <v>178</v>
      </c>
      <c r="L9" s="374"/>
      <c r="M9" s="374"/>
      <c r="N9" s="374"/>
      <c r="O9" s="373" t="s">
        <v>179</v>
      </c>
      <c r="P9" s="373"/>
      <c r="Q9" s="373"/>
      <c r="R9" s="373"/>
      <c r="S9" s="373"/>
      <c r="T9" s="373"/>
      <c r="U9" s="373"/>
      <c r="V9" s="373"/>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row>
    <row r="10" spans="1:74" s="3" customFormat="1" ht="46.5" customHeight="1">
      <c r="A10" s="8" t="s">
        <v>0</v>
      </c>
      <c r="B10" s="158" t="s">
        <v>9</v>
      </c>
      <c r="C10" s="8" t="s">
        <v>196</v>
      </c>
      <c r="D10" s="8" t="s">
        <v>8</v>
      </c>
      <c r="E10" s="8" t="s">
        <v>845</v>
      </c>
      <c r="F10" s="157" t="s">
        <v>198</v>
      </c>
      <c r="G10" s="74" t="s">
        <v>199</v>
      </c>
      <c r="H10" s="8" t="s">
        <v>10</v>
      </c>
      <c r="I10" s="8" t="s">
        <v>11</v>
      </c>
      <c r="J10" s="8" t="s">
        <v>12</v>
      </c>
      <c r="K10" s="8" t="s">
        <v>124</v>
      </c>
      <c r="L10" s="8" t="s">
        <v>138</v>
      </c>
      <c r="M10" s="158" t="s">
        <v>125</v>
      </c>
      <c r="N10" s="8" t="s">
        <v>13</v>
      </c>
      <c r="O10" s="8" t="s">
        <v>180</v>
      </c>
      <c r="P10" s="156" t="s">
        <v>14</v>
      </c>
      <c r="Q10" s="8" t="s">
        <v>126</v>
      </c>
      <c r="R10" s="8" t="s">
        <v>181</v>
      </c>
      <c r="S10" s="8" t="s">
        <v>220</v>
      </c>
      <c r="T10" s="8" t="s">
        <v>221</v>
      </c>
      <c r="U10" s="8" t="s">
        <v>127</v>
      </c>
      <c r="V10" s="8" t="s">
        <v>1</v>
      </c>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row>
    <row r="11" spans="1:74" s="3" customFormat="1" ht="27.75" customHeight="1" collapsed="1">
      <c r="A11" s="371" t="s">
        <v>923</v>
      </c>
      <c r="B11" s="371"/>
      <c r="C11" s="371"/>
      <c r="D11" s="371"/>
      <c r="E11" s="371"/>
      <c r="F11" s="371"/>
      <c r="G11" s="371"/>
      <c r="H11" s="372" t="s">
        <v>904</v>
      </c>
      <c r="I11" s="372"/>
      <c r="J11" s="372"/>
      <c r="K11" s="372"/>
      <c r="L11" s="372"/>
      <c r="M11" s="372"/>
      <c r="N11" s="372"/>
      <c r="O11" s="372"/>
      <c r="P11" s="372"/>
      <c r="Q11" s="372"/>
      <c r="R11" s="372"/>
      <c r="S11" s="372"/>
      <c r="T11" s="372"/>
      <c r="U11" s="372"/>
      <c r="V11" s="372"/>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row>
    <row r="12" spans="1:74" s="5" customFormat="1" ht="114.75" hidden="1" customHeight="1" outlineLevel="1">
      <c r="A12" s="10">
        <v>1</v>
      </c>
      <c r="B12" s="79" t="s">
        <v>224</v>
      </c>
      <c r="C12" s="77" t="s">
        <v>207</v>
      </c>
      <c r="D12" s="79" t="s">
        <v>224</v>
      </c>
      <c r="E12" s="79" t="s">
        <v>850</v>
      </c>
      <c r="F12" s="80" t="s">
        <v>849</v>
      </c>
      <c r="G12" s="80" t="s">
        <v>225</v>
      </c>
      <c r="H12" s="56" t="s">
        <v>132</v>
      </c>
      <c r="I12" s="23" t="s">
        <v>137</v>
      </c>
      <c r="J12" s="68" t="str">
        <f t="array" ref="J12">INDEX(evaluacion,MATCH(H12&amp;I12,impacto&amp;probabilidad,0))</f>
        <v>12 = Zona de riesgo extrema. Evitar el riesgo. Reducir el riesgo, Compartir o transferir.</v>
      </c>
      <c r="K12" s="9" t="s">
        <v>168</v>
      </c>
      <c r="L12" s="17" t="s">
        <v>20</v>
      </c>
      <c r="M12" s="17" t="s">
        <v>226</v>
      </c>
      <c r="N12" s="68" t="str">
        <f t="array" aca="1" ref="N12" ca="1">OFFSET(valoracion,MATCH(J12&amp;K12&amp;L12,evaluacion2&amp;controles&amp;tipo,0),0)</f>
        <v>4 = Zona de riesgo alta. Reducir el riesgo. Evitar el riesgo compartir o transferir.</v>
      </c>
      <c r="O12" s="54" t="s">
        <v>227</v>
      </c>
      <c r="P12" s="54" t="s">
        <v>228</v>
      </c>
      <c r="Q12" s="18" t="s">
        <v>229</v>
      </c>
      <c r="R12" s="17" t="s">
        <v>230</v>
      </c>
      <c r="S12" s="17" t="s">
        <v>231</v>
      </c>
      <c r="T12" s="81">
        <v>1</v>
      </c>
      <c r="U12" s="19" t="s">
        <v>232</v>
      </c>
      <c r="V12" s="318" t="s">
        <v>988</v>
      </c>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row>
    <row r="13" spans="1:74" s="5" customFormat="1" ht="152.25" hidden="1" customHeight="1" outlineLevel="1">
      <c r="A13" s="10">
        <v>2</v>
      </c>
      <c r="B13" s="79" t="s">
        <v>233</v>
      </c>
      <c r="C13" s="77" t="s">
        <v>210</v>
      </c>
      <c r="D13" s="79" t="s">
        <v>234</v>
      </c>
      <c r="E13" s="286" t="s">
        <v>851</v>
      </c>
      <c r="F13" s="80" t="s">
        <v>852</v>
      </c>
      <c r="G13" s="80" t="s">
        <v>235</v>
      </c>
      <c r="H13" s="56" t="s">
        <v>128</v>
      </c>
      <c r="I13" s="23" t="s">
        <v>137</v>
      </c>
      <c r="J13" s="68" t="str">
        <f t="array" ref="J13">INDEX(evaluacion,MATCH(H13&amp;I13,impacto&amp;probabilidad,0))</f>
        <v>9 = Zona de riesgo alta. Reducir el riesgo. Evitar el riesgo compartir o transferir.</v>
      </c>
      <c r="K13" s="9" t="s">
        <v>168</v>
      </c>
      <c r="L13" s="9" t="s">
        <v>20</v>
      </c>
      <c r="M13" s="17" t="s">
        <v>236</v>
      </c>
      <c r="N13" s="68" t="str">
        <f t="array" aca="1" ref="N13" ca="1">OFFSET(valoracion,MATCH(J13&amp;K13&amp;L13,evaluacion2&amp;controles&amp;tipo,0),0)</f>
        <v>3 = Zona de riesgo moderada. Asumir el riesgo. Reducir el Riesgo.</v>
      </c>
      <c r="O13" s="54" t="s">
        <v>227</v>
      </c>
      <c r="P13" s="54" t="s">
        <v>237</v>
      </c>
      <c r="Q13" s="18" t="s">
        <v>238</v>
      </c>
      <c r="R13" s="17" t="s">
        <v>230</v>
      </c>
      <c r="S13" s="17" t="s">
        <v>239</v>
      </c>
      <c r="T13" s="81">
        <v>1</v>
      </c>
      <c r="U13" s="19" t="s">
        <v>232</v>
      </c>
      <c r="V13" s="320" t="s">
        <v>987</v>
      </c>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row>
    <row r="14" spans="1:74" s="5" customFormat="1" ht="51" hidden="1" customHeight="1" outlineLevel="1">
      <c r="A14" s="10">
        <v>3</v>
      </c>
      <c r="B14" s="79" t="s">
        <v>240</v>
      </c>
      <c r="C14" s="77" t="s">
        <v>208</v>
      </c>
      <c r="D14" s="79" t="s">
        <v>241</v>
      </c>
      <c r="E14" s="286" t="s">
        <v>846</v>
      </c>
      <c r="F14" s="80" t="s">
        <v>242</v>
      </c>
      <c r="G14" s="80" t="s">
        <v>243</v>
      </c>
      <c r="H14" s="56" t="s">
        <v>128</v>
      </c>
      <c r="I14" s="23" t="s">
        <v>136</v>
      </c>
      <c r="J14" s="68" t="str">
        <f t="array" ref="J14">INDEX(evaluacion,MATCH(H14&amp;I14,impacto&amp;probabilidad,0))</f>
        <v>12 = Zona de riesgo alta. Reducir el riesgo. Evitar el riesgo compartir o transferir.</v>
      </c>
      <c r="K14" s="9" t="s">
        <v>168</v>
      </c>
      <c r="L14" s="9" t="s">
        <v>20</v>
      </c>
      <c r="M14" s="17" t="s">
        <v>250</v>
      </c>
      <c r="N14" s="68" t="str">
        <f t="array" aca="1" ref="N14" ca="1">OFFSET(valoracion,MATCH(J14&amp;K14&amp;L14,evaluacion2&amp;controles&amp;tipo,0),0)</f>
        <v>6 = Zona de riesgo moderada. Asumir el riesgo. Reducir el Riesgo.</v>
      </c>
      <c r="O14" s="54" t="s">
        <v>227</v>
      </c>
      <c r="P14" s="54" t="s">
        <v>251</v>
      </c>
      <c r="Q14" s="18" t="s">
        <v>252</v>
      </c>
      <c r="R14" s="17" t="s">
        <v>253</v>
      </c>
      <c r="S14" s="17" t="s">
        <v>248</v>
      </c>
      <c r="T14" s="81">
        <v>1</v>
      </c>
      <c r="U14" s="19" t="s">
        <v>249</v>
      </c>
      <c r="V14" s="118" t="s">
        <v>983</v>
      </c>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row>
    <row r="15" spans="1:74" s="5" customFormat="1" ht="299.25" hidden="1" customHeight="1" outlineLevel="1">
      <c r="A15" s="10">
        <v>4</v>
      </c>
      <c r="B15" s="79" t="s">
        <v>254</v>
      </c>
      <c r="C15" s="77" t="s">
        <v>212</v>
      </c>
      <c r="D15" s="79" t="s">
        <v>646</v>
      </c>
      <c r="E15" s="286" t="s">
        <v>853</v>
      </c>
      <c r="F15" s="80" t="s">
        <v>255</v>
      </c>
      <c r="G15" s="80" t="s">
        <v>256</v>
      </c>
      <c r="H15" s="56" t="s">
        <v>133</v>
      </c>
      <c r="I15" s="23" t="s">
        <v>139</v>
      </c>
      <c r="J15" s="68" t="str">
        <f t="array" ref="J15">INDEX(evaluacion,MATCH(H15&amp;I15,impacto&amp;probabilidad,0))</f>
        <v>5 = Zona de riesgo alta. Reducir el riesgo. Evitar el riesgo compartir o transferir.</v>
      </c>
      <c r="K15" s="9" t="s">
        <v>168</v>
      </c>
      <c r="L15" s="9" t="s">
        <v>20</v>
      </c>
      <c r="M15" s="82" t="s">
        <v>647</v>
      </c>
      <c r="N15" s="68" t="str">
        <f t="array" aca="1" ref="N15" ca="1">OFFSET(valoracion,MATCH(J15&amp;K15&amp;L15,evaluacion2&amp;controles&amp;tipo,0),0)</f>
        <v>3 = Zona de riesgo baja. Asumir el riesgo</v>
      </c>
      <c r="O15" s="54" t="s">
        <v>227</v>
      </c>
      <c r="P15" s="83" t="s">
        <v>245</v>
      </c>
      <c r="Q15" s="84" t="s">
        <v>246</v>
      </c>
      <c r="R15" s="85" t="s">
        <v>247</v>
      </c>
      <c r="S15" s="82" t="s">
        <v>257</v>
      </c>
      <c r="T15" s="86">
        <v>0</v>
      </c>
      <c r="U15" s="87" t="s">
        <v>258</v>
      </c>
      <c r="V15" s="302" t="s">
        <v>984</v>
      </c>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row>
    <row r="16" spans="1:74" s="5" customFormat="1" ht="143.25" hidden="1" customHeight="1" outlineLevel="1">
      <c r="A16" s="10">
        <v>5</v>
      </c>
      <c r="B16" s="83" t="s">
        <v>259</v>
      </c>
      <c r="C16" s="77" t="s">
        <v>212</v>
      </c>
      <c r="D16" s="83" t="s">
        <v>652</v>
      </c>
      <c r="E16" s="286" t="s">
        <v>848</v>
      </c>
      <c r="F16" s="88" t="s">
        <v>255</v>
      </c>
      <c r="G16" s="88" t="s">
        <v>260</v>
      </c>
      <c r="H16" s="56" t="s">
        <v>133</v>
      </c>
      <c r="I16" s="23" t="s">
        <v>139</v>
      </c>
      <c r="J16" s="68" t="str">
        <f t="array" ref="J16">INDEX(evaluacion,MATCH(H16&amp;I16,impacto&amp;probabilidad,0))</f>
        <v>5 = Zona de riesgo alta. Reducir el riesgo. Evitar el riesgo compartir o transferir.</v>
      </c>
      <c r="K16" s="9" t="s">
        <v>168</v>
      </c>
      <c r="L16" s="9" t="s">
        <v>20</v>
      </c>
      <c r="M16" s="82" t="s">
        <v>653</v>
      </c>
      <c r="N16" s="68" t="str">
        <f t="array" aca="1" ref="N16" ca="1">OFFSET(valoracion,MATCH(J16&amp;K16&amp;L16,evaluacion2&amp;controles&amp;tipo,0),0)</f>
        <v>3 = Zona de riesgo baja. Asumir el riesgo</v>
      </c>
      <c r="O16" s="54" t="s">
        <v>227</v>
      </c>
      <c r="P16" s="83" t="s">
        <v>261</v>
      </c>
      <c r="Q16" s="84" t="s">
        <v>246</v>
      </c>
      <c r="R16" s="85" t="s">
        <v>247</v>
      </c>
      <c r="S16" s="82" t="s">
        <v>257</v>
      </c>
      <c r="T16" s="86">
        <v>0</v>
      </c>
      <c r="U16" s="19" t="s">
        <v>922</v>
      </c>
      <c r="V16" s="302" t="s">
        <v>986</v>
      </c>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row>
    <row r="17" spans="1:74" s="5" customFormat="1" ht="135.75" hidden="1" customHeight="1" outlineLevel="1">
      <c r="A17" s="10">
        <v>6</v>
      </c>
      <c r="B17" s="83" t="s">
        <v>262</v>
      </c>
      <c r="C17" s="77" t="s">
        <v>212</v>
      </c>
      <c r="D17" s="83" t="s">
        <v>657</v>
      </c>
      <c r="E17" s="286" t="s">
        <v>854</v>
      </c>
      <c r="F17" s="88" t="s">
        <v>255</v>
      </c>
      <c r="G17" s="88" t="s">
        <v>256</v>
      </c>
      <c r="H17" s="56" t="s">
        <v>133</v>
      </c>
      <c r="I17" s="23" t="s">
        <v>139</v>
      </c>
      <c r="J17" s="68" t="str">
        <f t="array" ref="J17">INDEX(evaluacion,MATCH(H17&amp;I17,impacto&amp;probabilidad,0))</f>
        <v>5 = Zona de riesgo alta. Reducir el riesgo. Evitar el riesgo compartir o transferir.</v>
      </c>
      <c r="K17" s="9" t="s">
        <v>168</v>
      </c>
      <c r="L17" s="9" t="s">
        <v>20</v>
      </c>
      <c r="M17" s="82" t="s">
        <v>658</v>
      </c>
      <c r="N17" s="68" t="str">
        <f t="array" aca="1" ref="N17" ca="1">OFFSET(valoracion,MATCH(J17&amp;K17&amp;L17,evaluacion2&amp;controles&amp;tipo,0),0)</f>
        <v>3 = Zona de riesgo baja. Asumir el riesgo</v>
      </c>
      <c r="O17" s="54" t="s">
        <v>227</v>
      </c>
      <c r="P17" s="83" t="s">
        <v>261</v>
      </c>
      <c r="Q17" s="84" t="s">
        <v>246</v>
      </c>
      <c r="R17" s="85" t="s">
        <v>247</v>
      </c>
      <c r="S17" s="82" t="s">
        <v>257</v>
      </c>
      <c r="T17" s="86">
        <v>0</v>
      </c>
      <c r="U17" s="87" t="s">
        <v>263</v>
      </c>
      <c r="V17" s="302" t="s">
        <v>985</v>
      </c>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row>
    <row r="18" spans="1:74" s="5" customFormat="1" ht="51" hidden="1" customHeight="1" outlineLevel="1">
      <c r="A18" s="10"/>
      <c r="B18" s="79"/>
      <c r="C18" s="77"/>
      <c r="D18" s="10"/>
      <c r="E18" s="10"/>
      <c r="F18" s="75"/>
      <c r="G18" s="75"/>
      <c r="H18" s="56"/>
      <c r="I18" s="23"/>
      <c r="J18" s="68"/>
      <c r="K18" s="9"/>
      <c r="L18" s="9"/>
      <c r="M18" s="17"/>
      <c r="N18" s="68"/>
      <c r="O18" s="54"/>
      <c r="P18" s="54"/>
      <c r="Q18" s="18"/>
      <c r="R18" s="17"/>
      <c r="S18" s="17"/>
      <c r="T18" s="17"/>
      <c r="U18" s="19"/>
      <c r="V18" s="1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row>
    <row r="19" spans="1:74" s="5" customFormat="1" ht="27.75" customHeight="1" collapsed="1">
      <c r="A19" s="371" t="s">
        <v>200</v>
      </c>
      <c r="B19" s="371"/>
      <c r="C19" s="371"/>
      <c r="D19" s="371"/>
      <c r="E19" s="371"/>
      <c r="F19" s="371"/>
      <c r="G19" s="371"/>
      <c r="H19" s="372" t="s">
        <v>905</v>
      </c>
      <c r="I19" s="372"/>
      <c r="J19" s="372"/>
      <c r="K19" s="372"/>
      <c r="L19" s="372"/>
      <c r="M19" s="372"/>
      <c r="N19" s="372"/>
      <c r="O19" s="372"/>
      <c r="P19" s="372"/>
      <c r="Q19" s="372"/>
      <c r="R19" s="372"/>
      <c r="S19" s="372"/>
      <c r="T19" s="372"/>
      <c r="U19" s="372"/>
      <c r="V19" s="372"/>
      <c r="W19" s="368"/>
      <c r="X19" s="368"/>
      <c r="Y19" s="368"/>
      <c r="Z19" s="368"/>
      <c r="AA19" s="368"/>
      <c r="AB19" s="368"/>
      <c r="AC19" s="368"/>
      <c r="AD19" s="368"/>
      <c r="AE19" s="368"/>
      <c r="AF19" s="368"/>
      <c r="AG19" s="368"/>
      <c r="AH19" s="368"/>
      <c r="AI19" s="368"/>
      <c r="AJ19" s="368"/>
      <c r="AK19" s="368"/>
      <c r="AL19" s="368"/>
      <c r="AM19" s="368"/>
      <c r="AN19" s="368"/>
      <c r="AO19" s="368"/>
      <c r="AP19" s="368"/>
      <c r="AQ19" s="368"/>
      <c r="AR19" s="368"/>
      <c r="AS19" s="368"/>
      <c r="AT19" s="368"/>
      <c r="AU19" s="368"/>
      <c r="AV19" s="368"/>
      <c r="AW19" s="368"/>
      <c r="AX19" s="368"/>
      <c r="AY19" s="368"/>
      <c r="AZ19" s="368"/>
      <c r="BA19" s="368"/>
      <c r="BB19" s="368"/>
      <c r="BC19" s="368"/>
      <c r="BD19" s="368"/>
      <c r="BE19" s="368"/>
      <c r="BF19" s="368"/>
      <c r="BG19" s="368"/>
      <c r="BH19" s="368"/>
      <c r="BI19" s="368"/>
      <c r="BJ19" s="368"/>
      <c r="BK19" s="368"/>
      <c r="BL19" s="368"/>
      <c r="BM19" s="368"/>
      <c r="BN19" s="368"/>
      <c r="BO19" s="368"/>
      <c r="BP19" s="368"/>
      <c r="BQ19" s="368"/>
      <c r="BR19" s="368"/>
      <c r="BS19" s="368"/>
      <c r="BT19" s="368"/>
      <c r="BU19" s="368"/>
      <c r="BV19" s="368"/>
    </row>
    <row r="20" spans="1:74" s="5" customFormat="1" ht="409.5" hidden="1" customHeight="1" outlineLevel="1">
      <c r="A20" s="10">
        <v>7</v>
      </c>
      <c r="B20" s="89" t="s">
        <v>264</v>
      </c>
      <c r="C20" s="77" t="s">
        <v>208</v>
      </c>
      <c r="D20" s="89" t="s">
        <v>265</v>
      </c>
      <c r="E20" s="89" t="s">
        <v>855</v>
      </c>
      <c r="F20" s="89" t="s">
        <v>856</v>
      </c>
      <c r="G20" s="88" t="s">
        <v>266</v>
      </c>
      <c r="H20" s="56" t="s">
        <v>132</v>
      </c>
      <c r="I20" s="23" t="s">
        <v>129</v>
      </c>
      <c r="J20" s="68" t="str">
        <f t="array" ref="J20">INDEX(evaluacion,MATCH(H20&amp;I20,impacto&amp;probabilidad,0))</f>
        <v>8 = Zona de riesgo alta. Reducir el riesgo. Evitar el riesgo compartir o transferir.</v>
      </c>
      <c r="K20" s="9" t="s">
        <v>167</v>
      </c>
      <c r="L20" s="9" t="s">
        <v>20</v>
      </c>
      <c r="M20" s="82" t="s">
        <v>267</v>
      </c>
      <c r="N20" s="68" t="str">
        <f t="array" aca="1" ref="N20" ca="1">OFFSET(valoracion,MATCH(J20&amp;K20&amp;L20,evaluacion2&amp;controles&amp;tipo,0),0)</f>
        <v>6 = Zona de riesgo moderada. Asumir el riesgo. Reducir el Riesgo.</v>
      </c>
      <c r="O20" s="54" t="s">
        <v>227</v>
      </c>
      <c r="P20" s="83" t="s">
        <v>268</v>
      </c>
      <c r="Q20" s="84" t="s">
        <v>269</v>
      </c>
      <c r="R20" s="85" t="s">
        <v>270</v>
      </c>
      <c r="S20" s="90" t="s">
        <v>271</v>
      </c>
      <c r="T20" s="86">
        <v>1</v>
      </c>
      <c r="U20" s="19" t="s">
        <v>232</v>
      </c>
      <c r="V20" s="297" t="s">
        <v>989</v>
      </c>
      <c r="W20" s="368"/>
      <c r="X20" s="368"/>
      <c r="Y20" s="368"/>
      <c r="Z20" s="368"/>
      <c r="AA20" s="368"/>
      <c r="AB20" s="368"/>
      <c r="AC20" s="368"/>
      <c r="AD20" s="368"/>
      <c r="AE20" s="368"/>
      <c r="AF20" s="368"/>
      <c r="AG20" s="368"/>
      <c r="AH20" s="368"/>
      <c r="AI20" s="368"/>
      <c r="AJ20" s="368"/>
      <c r="AK20" s="368"/>
      <c r="AL20" s="368"/>
      <c r="AM20" s="368"/>
      <c r="AN20" s="368"/>
      <c r="AO20" s="368"/>
      <c r="AP20" s="368"/>
      <c r="AQ20" s="368"/>
      <c r="AR20" s="368"/>
      <c r="AS20" s="368"/>
      <c r="AT20" s="368"/>
      <c r="AU20" s="368"/>
      <c r="AV20" s="368"/>
      <c r="AW20" s="368"/>
      <c r="AX20" s="368"/>
      <c r="AY20" s="368"/>
      <c r="AZ20" s="368"/>
      <c r="BA20" s="368"/>
      <c r="BB20" s="368"/>
      <c r="BC20" s="368"/>
      <c r="BD20" s="368"/>
      <c r="BE20" s="368"/>
      <c r="BF20" s="368"/>
      <c r="BG20" s="368"/>
      <c r="BH20" s="368"/>
      <c r="BI20" s="368"/>
      <c r="BJ20" s="368"/>
      <c r="BK20" s="368"/>
      <c r="BL20" s="368"/>
      <c r="BM20" s="368"/>
      <c r="BN20" s="368"/>
      <c r="BO20" s="368"/>
      <c r="BP20" s="368"/>
      <c r="BQ20" s="368"/>
      <c r="BR20" s="368"/>
      <c r="BS20" s="368"/>
      <c r="BT20" s="368"/>
      <c r="BU20" s="368"/>
      <c r="BV20" s="368"/>
    </row>
    <row r="21" spans="1:74" s="5" customFormat="1" ht="409.5" hidden="1" customHeight="1" outlineLevel="1">
      <c r="A21" s="10">
        <v>8</v>
      </c>
      <c r="B21" s="89" t="s">
        <v>272</v>
      </c>
      <c r="C21" s="77" t="s">
        <v>210</v>
      </c>
      <c r="D21" s="89" t="s">
        <v>273</v>
      </c>
      <c r="E21" s="89" t="s">
        <v>855</v>
      </c>
      <c r="F21" s="91" t="s">
        <v>857</v>
      </c>
      <c r="G21" s="88" t="s">
        <v>266</v>
      </c>
      <c r="H21" s="56" t="s">
        <v>132</v>
      </c>
      <c r="I21" s="23" t="s">
        <v>137</v>
      </c>
      <c r="J21" s="68" t="str">
        <f t="array" ref="J21">INDEX(evaluacion,MATCH(H21&amp;I21,impacto&amp;probabilidad,0))</f>
        <v>12 = Zona de riesgo extrema. Evitar el riesgo. Reducir el riesgo, Compartir o transferir.</v>
      </c>
      <c r="K21" s="9" t="s">
        <v>168</v>
      </c>
      <c r="L21" s="9" t="s">
        <v>20</v>
      </c>
      <c r="M21" s="82" t="s">
        <v>274</v>
      </c>
      <c r="N21" s="68" t="str">
        <f t="array" aca="1" ref="N21" ca="1">OFFSET(valoracion,MATCH(J21&amp;K21&amp;L21,evaluacion2&amp;controles&amp;tipo,0),0)</f>
        <v>4 = Zona de riesgo alta. Reducir el riesgo. Evitar el riesgo compartir o transferir.</v>
      </c>
      <c r="O21" s="54" t="s">
        <v>227</v>
      </c>
      <c r="P21" s="83" t="s">
        <v>275</v>
      </c>
      <c r="Q21" s="84" t="s">
        <v>276</v>
      </c>
      <c r="R21" s="17" t="s">
        <v>270</v>
      </c>
      <c r="S21" s="90" t="s">
        <v>277</v>
      </c>
      <c r="T21" s="86">
        <v>1</v>
      </c>
      <c r="U21" s="19" t="s">
        <v>232</v>
      </c>
      <c r="V21" s="298" t="s">
        <v>990</v>
      </c>
      <c r="W21" s="368"/>
      <c r="X21" s="368"/>
      <c r="Y21" s="368"/>
      <c r="Z21" s="368"/>
      <c r="AA21" s="368"/>
      <c r="AB21" s="368"/>
      <c r="AC21" s="368"/>
      <c r="AD21" s="368"/>
      <c r="AE21" s="368"/>
      <c r="AF21" s="368"/>
      <c r="AG21" s="368"/>
      <c r="AH21" s="368"/>
      <c r="AI21" s="368"/>
      <c r="AJ21" s="368"/>
      <c r="AK21" s="368"/>
      <c r="AL21" s="368"/>
      <c r="AM21" s="368"/>
      <c r="AN21" s="368"/>
      <c r="AO21" s="368"/>
      <c r="AP21" s="368"/>
      <c r="AQ21" s="368"/>
      <c r="AR21" s="368"/>
      <c r="AS21" s="368"/>
      <c r="AT21" s="368"/>
      <c r="AU21" s="368"/>
      <c r="AV21" s="368"/>
      <c r="AW21" s="368"/>
      <c r="AX21" s="368"/>
      <c r="AY21" s="368"/>
      <c r="AZ21" s="368"/>
      <c r="BA21" s="368"/>
      <c r="BB21" s="368"/>
      <c r="BC21" s="368"/>
      <c r="BD21" s="368"/>
      <c r="BE21" s="368"/>
      <c r="BF21" s="368"/>
      <c r="BG21" s="368"/>
      <c r="BH21" s="368"/>
      <c r="BI21" s="368"/>
      <c r="BJ21" s="368"/>
      <c r="BK21" s="368"/>
      <c r="BL21" s="368"/>
      <c r="BM21" s="368"/>
      <c r="BN21" s="368"/>
      <c r="BO21" s="368"/>
      <c r="BP21" s="368"/>
      <c r="BQ21" s="368"/>
      <c r="BR21" s="368"/>
      <c r="BS21" s="368"/>
      <c r="BT21" s="368"/>
      <c r="BU21" s="368"/>
      <c r="BV21" s="368"/>
    </row>
    <row r="22" spans="1:74" s="5" customFormat="1" ht="409.5" hidden="1" customHeight="1" outlineLevel="1">
      <c r="A22" s="10">
        <v>9</v>
      </c>
      <c r="B22" s="89" t="s">
        <v>278</v>
      </c>
      <c r="C22" s="77" t="s">
        <v>209</v>
      </c>
      <c r="D22" s="92" t="s">
        <v>279</v>
      </c>
      <c r="E22" s="89" t="s">
        <v>855</v>
      </c>
      <c r="F22" s="91" t="s">
        <v>858</v>
      </c>
      <c r="G22" s="88" t="s">
        <v>280</v>
      </c>
      <c r="H22" s="56" t="s">
        <v>132</v>
      </c>
      <c r="I22" s="23" t="s">
        <v>137</v>
      </c>
      <c r="J22" s="68" t="str">
        <f t="array" ref="J22">INDEX(evaluacion,MATCH(H22&amp;I22,impacto&amp;probabilidad,0))</f>
        <v>12 = Zona de riesgo extrema. Evitar el riesgo. Reducir el riesgo, Compartir o transferir.</v>
      </c>
      <c r="K22" s="9" t="s">
        <v>168</v>
      </c>
      <c r="L22" s="9" t="s">
        <v>20</v>
      </c>
      <c r="M22" s="82" t="s">
        <v>281</v>
      </c>
      <c r="N22" s="68" t="str">
        <f t="array" aca="1" ref="N22" ca="1">OFFSET(valoracion,MATCH(J22&amp;K22&amp;L22,evaluacion2&amp;controles&amp;tipo,0),0)</f>
        <v>4 = Zona de riesgo alta. Reducir el riesgo. Evitar el riesgo compartir o transferir.</v>
      </c>
      <c r="O22" s="54" t="s">
        <v>227</v>
      </c>
      <c r="P22" s="83" t="s">
        <v>282</v>
      </c>
      <c r="Q22" s="84" t="s">
        <v>283</v>
      </c>
      <c r="R22" s="17" t="s">
        <v>270</v>
      </c>
      <c r="S22" s="93" t="s">
        <v>924</v>
      </c>
      <c r="T22" s="86">
        <v>0.95</v>
      </c>
      <c r="U22" s="19" t="s">
        <v>232</v>
      </c>
      <c r="V22" s="299" t="s">
        <v>991</v>
      </c>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68"/>
      <c r="AY22" s="368"/>
      <c r="AZ22" s="368"/>
      <c r="BA22" s="368"/>
      <c r="BB22" s="368"/>
      <c r="BC22" s="368"/>
      <c r="BD22" s="368"/>
      <c r="BE22" s="368"/>
      <c r="BF22" s="368"/>
      <c r="BG22" s="368"/>
      <c r="BH22" s="368"/>
      <c r="BI22" s="368"/>
      <c r="BJ22" s="368"/>
      <c r="BK22" s="368"/>
      <c r="BL22" s="368"/>
      <c r="BM22" s="368"/>
      <c r="BN22" s="368"/>
      <c r="BO22" s="368"/>
      <c r="BP22" s="368"/>
      <c r="BQ22" s="368"/>
      <c r="BR22" s="368"/>
      <c r="BS22" s="368"/>
      <c r="BT22" s="368"/>
      <c r="BU22" s="368"/>
      <c r="BV22" s="368"/>
    </row>
    <row r="23" spans="1:74" s="5" customFormat="1" ht="409.5" hidden="1" customHeight="1" outlineLevel="1">
      <c r="A23" s="10">
        <v>10</v>
      </c>
      <c r="B23" s="89" t="s">
        <v>284</v>
      </c>
      <c r="C23" s="77" t="s">
        <v>212</v>
      </c>
      <c r="D23" s="92" t="s">
        <v>279</v>
      </c>
      <c r="E23" s="89" t="s">
        <v>855</v>
      </c>
      <c r="F23" s="91" t="s">
        <v>285</v>
      </c>
      <c r="G23" s="88" t="s">
        <v>286</v>
      </c>
      <c r="H23" s="56" t="s">
        <v>132</v>
      </c>
      <c r="I23" s="23" t="s">
        <v>139</v>
      </c>
      <c r="J23" s="68" t="str">
        <f t="array" ref="J23">INDEX(evaluacion,MATCH(H23&amp;I23,impacto&amp;probabilidad,0))</f>
        <v>4 = Zona de riesgo alta. Reducir el riesgo. Evitar el riesgo compartir o transferir.</v>
      </c>
      <c r="K23" s="9" t="s">
        <v>168</v>
      </c>
      <c r="L23" s="9" t="s">
        <v>20</v>
      </c>
      <c r="M23" s="94" t="s">
        <v>267</v>
      </c>
      <c r="N23" s="68" t="str">
        <f t="array" aca="1" ref="N23" ca="1">OFFSET(valoracion,MATCH(J23&amp;K23&amp;L23,evaluacion2&amp;controles&amp;tipo,0),0)</f>
        <v>4 = Zona de riesgo alta. Reducir el riesgo. Evitar el riesgo compartir o transferir.</v>
      </c>
      <c r="O23" s="54" t="s">
        <v>227</v>
      </c>
      <c r="P23" s="83" t="s">
        <v>287</v>
      </c>
      <c r="Q23" s="84" t="s">
        <v>288</v>
      </c>
      <c r="R23" s="94" t="s">
        <v>270</v>
      </c>
      <c r="S23" s="93" t="s">
        <v>289</v>
      </c>
      <c r="T23" s="86">
        <v>0</v>
      </c>
      <c r="U23" s="87" t="s">
        <v>263</v>
      </c>
      <c r="V23" s="302" t="s">
        <v>992</v>
      </c>
      <c r="W23" s="368"/>
      <c r="X23" s="368"/>
      <c r="Y23" s="368"/>
      <c r="Z23" s="368"/>
      <c r="AA23" s="368"/>
      <c r="AB23" s="368"/>
      <c r="AC23" s="368"/>
      <c r="AD23" s="368"/>
      <c r="AE23" s="368"/>
      <c r="AF23" s="368"/>
      <c r="AG23" s="368"/>
      <c r="AH23" s="368"/>
      <c r="AI23" s="368"/>
      <c r="AJ23" s="368"/>
      <c r="AK23" s="368"/>
      <c r="AL23" s="368"/>
      <c r="AM23" s="368"/>
      <c r="AN23" s="368"/>
      <c r="AO23" s="368"/>
      <c r="AP23" s="368"/>
      <c r="AQ23" s="368"/>
      <c r="AR23" s="368"/>
      <c r="AS23" s="368"/>
      <c r="AT23" s="368"/>
      <c r="AU23" s="368"/>
      <c r="AV23" s="368"/>
      <c r="AW23" s="368"/>
      <c r="AX23" s="368"/>
      <c r="AY23" s="368"/>
      <c r="AZ23" s="368"/>
      <c r="BA23" s="368"/>
      <c r="BB23" s="368"/>
      <c r="BC23" s="368"/>
      <c r="BD23" s="368"/>
      <c r="BE23" s="368"/>
      <c r="BF23" s="368"/>
      <c r="BG23" s="368"/>
      <c r="BH23" s="368"/>
      <c r="BI23" s="368"/>
      <c r="BJ23" s="368"/>
      <c r="BK23" s="368"/>
      <c r="BL23" s="368"/>
      <c r="BM23" s="368"/>
      <c r="BN23" s="368"/>
      <c r="BO23" s="368"/>
      <c r="BP23" s="368"/>
      <c r="BQ23" s="368"/>
      <c r="BR23" s="368"/>
      <c r="BS23" s="368"/>
      <c r="BT23" s="368"/>
      <c r="BU23" s="368"/>
      <c r="BV23" s="368"/>
    </row>
    <row r="24" spans="1:74" s="5" customFormat="1" ht="372" hidden="1" customHeight="1" outlineLevel="1">
      <c r="A24" s="10">
        <v>11</v>
      </c>
      <c r="B24" s="89" t="s">
        <v>290</v>
      </c>
      <c r="C24" s="77" t="s">
        <v>212</v>
      </c>
      <c r="D24" s="92" t="s">
        <v>279</v>
      </c>
      <c r="E24" s="89" t="s">
        <v>855</v>
      </c>
      <c r="F24" s="83" t="s">
        <v>285</v>
      </c>
      <c r="G24" s="308" t="s">
        <v>286</v>
      </c>
      <c r="H24" s="56" t="s">
        <v>132</v>
      </c>
      <c r="I24" s="23" t="s">
        <v>139</v>
      </c>
      <c r="J24" s="68" t="str">
        <f t="array" ref="J24">INDEX(evaluacion,MATCH(H24&amp;I24,impacto&amp;probabilidad,0))</f>
        <v>4 = Zona de riesgo alta. Reducir el riesgo. Evitar el riesgo compartir o transferir.</v>
      </c>
      <c r="K24" s="9" t="s">
        <v>168</v>
      </c>
      <c r="L24" s="9" t="s">
        <v>20</v>
      </c>
      <c r="M24" s="94" t="s">
        <v>267</v>
      </c>
      <c r="N24" s="68" t="str">
        <f t="array" aca="1" ref="N24" ca="1">OFFSET(valoracion,MATCH(J24&amp;K24&amp;L24,evaluacion2&amp;controles&amp;tipo,0),0)</f>
        <v>4 = Zona de riesgo alta. Reducir el riesgo. Evitar el riesgo compartir o transferir.</v>
      </c>
      <c r="O24" s="54" t="s">
        <v>227</v>
      </c>
      <c r="P24" s="83" t="s">
        <v>287</v>
      </c>
      <c r="Q24" s="84" t="s">
        <v>291</v>
      </c>
      <c r="R24" s="94" t="s">
        <v>270</v>
      </c>
      <c r="S24" s="93" t="s">
        <v>289</v>
      </c>
      <c r="T24" s="86">
        <v>0</v>
      </c>
      <c r="U24" s="87" t="s">
        <v>263</v>
      </c>
      <c r="V24" s="302" t="s">
        <v>992</v>
      </c>
      <c r="W24" s="368"/>
      <c r="X24" s="368"/>
      <c r="Y24" s="368"/>
      <c r="Z24" s="368"/>
      <c r="AA24" s="368"/>
      <c r="AB24" s="368"/>
      <c r="AC24" s="368"/>
      <c r="AD24" s="368"/>
      <c r="AE24" s="368"/>
      <c r="AF24" s="368"/>
      <c r="AG24" s="368"/>
      <c r="AH24" s="368"/>
      <c r="AI24" s="368"/>
      <c r="AJ24" s="368"/>
      <c r="AK24" s="368"/>
      <c r="AL24" s="368"/>
      <c r="AM24" s="368"/>
      <c r="AN24" s="368"/>
      <c r="AO24" s="368"/>
      <c r="AP24" s="368"/>
      <c r="AQ24" s="368"/>
      <c r="AR24" s="368"/>
      <c r="AS24" s="368"/>
      <c r="AT24" s="368"/>
      <c r="AU24" s="368"/>
      <c r="AV24" s="368"/>
      <c r="AW24" s="368"/>
      <c r="AX24" s="368"/>
      <c r="AY24" s="368"/>
      <c r="AZ24" s="368"/>
      <c r="BA24" s="368"/>
      <c r="BB24" s="368"/>
      <c r="BC24" s="368"/>
      <c r="BD24" s="368"/>
      <c r="BE24" s="368"/>
      <c r="BF24" s="368"/>
      <c r="BG24" s="368"/>
      <c r="BH24" s="368"/>
      <c r="BI24" s="368"/>
      <c r="BJ24" s="368"/>
      <c r="BK24" s="368"/>
      <c r="BL24" s="368"/>
      <c r="BM24" s="368"/>
      <c r="BN24" s="368"/>
      <c r="BO24" s="368"/>
      <c r="BP24" s="368"/>
      <c r="BQ24" s="368"/>
      <c r="BR24" s="368"/>
      <c r="BS24" s="368"/>
      <c r="BT24" s="368"/>
      <c r="BU24" s="368"/>
      <c r="BV24" s="368"/>
    </row>
    <row r="25" spans="1:74" s="5" customFormat="1" ht="289.5" hidden="1" customHeight="1" outlineLevel="1">
      <c r="A25" s="10">
        <v>12</v>
      </c>
      <c r="B25" s="89" t="s">
        <v>292</v>
      </c>
      <c r="C25" s="77" t="s">
        <v>212</v>
      </c>
      <c r="D25" s="95" t="s">
        <v>293</v>
      </c>
      <c r="E25" s="89" t="s">
        <v>855</v>
      </c>
      <c r="F25" s="83" t="s">
        <v>285</v>
      </c>
      <c r="G25" s="100" t="s">
        <v>294</v>
      </c>
      <c r="H25" s="56" t="s">
        <v>132</v>
      </c>
      <c r="I25" s="23" t="s">
        <v>139</v>
      </c>
      <c r="J25" s="68" t="str">
        <f t="array" ref="J25">INDEX(evaluacion,MATCH(H25&amp;I25,impacto&amp;probabilidad,0))</f>
        <v>4 = Zona de riesgo alta. Reducir el riesgo. Evitar el riesgo compartir o transferir.</v>
      </c>
      <c r="K25" s="9" t="s">
        <v>168</v>
      </c>
      <c r="L25" s="9" t="s">
        <v>20</v>
      </c>
      <c r="M25" s="94" t="s">
        <v>267</v>
      </c>
      <c r="N25" s="68" t="str">
        <f t="array" aca="1" ref="N25" ca="1">OFFSET(valoracion,MATCH(J25&amp;K25&amp;L25,evaluacion2&amp;controles&amp;tipo,0),0)</f>
        <v>4 = Zona de riesgo alta. Reducir el riesgo. Evitar el riesgo compartir o transferir.</v>
      </c>
      <c r="O25" s="54" t="s">
        <v>227</v>
      </c>
      <c r="P25" s="83" t="s">
        <v>287</v>
      </c>
      <c r="Q25" s="84" t="s">
        <v>291</v>
      </c>
      <c r="R25" s="94" t="s">
        <v>270</v>
      </c>
      <c r="S25" s="93" t="s">
        <v>289</v>
      </c>
      <c r="T25" s="86">
        <v>0</v>
      </c>
      <c r="U25" s="87" t="s">
        <v>263</v>
      </c>
      <c r="V25" s="302" t="s">
        <v>993</v>
      </c>
      <c r="W25" s="368"/>
      <c r="X25" s="368"/>
      <c r="Y25" s="368"/>
      <c r="Z25" s="368"/>
      <c r="AA25" s="368"/>
      <c r="AB25" s="368"/>
      <c r="AC25" s="368"/>
      <c r="AD25" s="368"/>
      <c r="AE25" s="368"/>
      <c r="AF25" s="368"/>
      <c r="AG25" s="368"/>
      <c r="AH25" s="368"/>
      <c r="AI25" s="368"/>
      <c r="AJ25" s="368"/>
      <c r="AK25" s="368"/>
      <c r="AL25" s="368"/>
      <c r="AM25" s="368"/>
      <c r="AN25" s="368"/>
      <c r="AO25" s="368"/>
      <c r="AP25" s="368"/>
      <c r="AQ25" s="368"/>
      <c r="AR25" s="368"/>
      <c r="AS25" s="368"/>
      <c r="AT25" s="368"/>
      <c r="AU25" s="368"/>
      <c r="AV25" s="368"/>
      <c r="AW25" s="368"/>
      <c r="AX25" s="368"/>
      <c r="AY25" s="368"/>
      <c r="AZ25" s="368"/>
      <c r="BA25" s="368"/>
      <c r="BB25" s="368"/>
      <c r="BC25" s="368"/>
      <c r="BD25" s="368"/>
      <c r="BE25" s="368"/>
      <c r="BF25" s="368"/>
      <c r="BG25" s="368"/>
      <c r="BH25" s="368"/>
      <c r="BI25" s="368"/>
      <c r="BJ25" s="368"/>
      <c r="BK25" s="368"/>
      <c r="BL25" s="368"/>
      <c r="BM25" s="368"/>
      <c r="BN25" s="368"/>
      <c r="BO25" s="368"/>
      <c r="BP25" s="368"/>
      <c r="BQ25" s="368"/>
      <c r="BR25" s="368"/>
      <c r="BS25" s="368"/>
      <c r="BT25" s="368"/>
      <c r="BU25" s="368"/>
      <c r="BV25" s="368"/>
    </row>
    <row r="26" spans="1:74" s="5" customFormat="1" ht="12.75" hidden="1" customHeight="1" outlineLevel="1">
      <c r="A26" s="10"/>
      <c r="B26" s="10"/>
      <c r="C26" s="77"/>
      <c r="D26" s="10"/>
      <c r="E26" s="10"/>
      <c r="F26" s="75"/>
      <c r="G26" s="75"/>
      <c r="H26" s="56"/>
      <c r="I26" s="23"/>
      <c r="J26" s="68"/>
      <c r="K26" s="9"/>
      <c r="L26" s="9"/>
      <c r="M26" s="17"/>
      <c r="N26" s="68"/>
      <c r="O26" s="54"/>
      <c r="P26" s="54"/>
      <c r="Q26" s="18"/>
      <c r="R26" s="17"/>
      <c r="S26" s="17"/>
      <c r="T26" s="17"/>
      <c r="U26" s="19"/>
      <c r="V26" s="18"/>
      <c r="W26" s="368"/>
      <c r="X26" s="368"/>
      <c r="Y26" s="368"/>
      <c r="Z26" s="368"/>
      <c r="AA26" s="368"/>
      <c r="AB26" s="368"/>
      <c r="AC26" s="368"/>
      <c r="AD26" s="368"/>
      <c r="AE26" s="368"/>
      <c r="AF26" s="368"/>
      <c r="AG26" s="368"/>
      <c r="AH26" s="368"/>
      <c r="AI26" s="368"/>
      <c r="AJ26" s="368"/>
      <c r="AK26" s="368"/>
      <c r="AL26" s="368"/>
      <c r="AM26" s="368"/>
      <c r="AN26" s="368"/>
      <c r="AO26" s="368"/>
      <c r="AP26" s="368"/>
      <c r="AQ26" s="368"/>
      <c r="AR26" s="368"/>
      <c r="AS26" s="368"/>
      <c r="AT26" s="368"/>
      <c r="AU26" s="368"/>
      <c r="AV26" s="368"/>
      <c r="AW26" s="368"/>
      <c r="AX26" s="368"/>
      <c r="AY26" s="368"/>
      <c r="AZ26" s="368"/>
      <c r="BA26" s="368"/>
      <c r="BB26" s="368"/>
      <c r="BC26" s="368"/>
      <c r="BD26" s="368"/>
      <c r="BE26" s="368"/>
      <c r="BF26" s="368"/>
      <c r="BG26" s="368"/>
      <c r="BH26" s="368"/>
      <c r="BI26" s="368"/>
      <c r="BJ26" s="368"/>
      <c r="BK26" s="368"/>
      <c r="BL26" s="368"/>
      <c r="BM26" s="368"/>
      <c r="BN26" s="368"/>
      <c r="BO26" s="368"/>
      <c r="BP26" s="368"/>
      <c r="BQ26" s="368"/>
      <c r="BR26" s="368"/>
      <c r="BS26" s="368"/>
      <c r="BT26" s="368"/>
      <c r="BU26" s="368"/>
      <c r="BV26" s="368"/>
    </row>
    <row r="27" spans="1:74" s="5" customFormat="1" ht="27.75" customHeight="1" collapsed="1">
      <c r="A27" s="371" t="s">
        <v>906</v>
      </c>
      <c r="B27" s="371"/>
      <c r="C27" s="371"/>
      <c r="D27" s="371"/>
      <c r="E27" s="371"/>
      <c r="F27" s="371"/>
      <c r="G27" s="371"/>
      <c r="H27" s="372" t="s">
        <v>907</v>
      </c>
      <c r="I27" s="372"/>
      <c r="J27" s="372"/>
      <c r="K27" s="372"/>
      <c r="L27" s="372"/>
      <c r="M27" s="372"/>
      <c r="N27" s="372"/>
      <c r="O27" s="372"/>
      <c r="P27" s="372"/>
      <c r="Q27" s="372"/>
      <c r="R27" s="372"/>
      <c r="S27" s="372"/>
      <c r="T27" s="372"/>
      <c r="U27" s="372"/>
      <c r="V27" s="372"/>
      <c r="W27" s="368"/>
      <c r="X27" s="368"/>
      <c r="Y27" s="368"/>
      <c r="Z27" s="368"/>
      <c r="AA27" s="368"/>
      <c r="AB27" s="368"/>
      <c r="AC27" s="368"/>
      <c r="AD27" s="368"/>
      <c r="AE27" s="368"/>
      <c r="AF27" s="368"/>
      <c r="AG27" s="368"/>
      <c r="AH27" s="368"/>
      <c r="AI27" s="368"/>
      <c r="AJ27" s="368"/>
      <c r="AK27" s="368"/>
      <c r="AL27" s="368"/>
      <c r="AM27" s="368"/>
      <c r="AN27" s="368"/>
      <c r="AO27" s="368"/>
      <c r="AP27" s="368"/>
      <c r="AQ27" s="368"/>
      <c r="AR27" s="368"/>
      <c r="AS27" s="368"/>
      <c r="AT27" s="368"/>
      <c r="AU27" s="368"/>
      <c r="AV27" s="368"/>
      <c r="AW27" s="368"/>
      <c r="AX27" s="368"/>
      <c r="AY27" s="368"/>
      <c r="AZ27" s="368"/>
      <c r="BA27" s="368"/>
      <c r="BB27" s="368"/>
      <c r="BC27" s="368"/>
      <c r="BD27" s="368"/>
      <c r="BE27" s="368"/>
      <c r="BF27" s="368"/>
      <c r="BG27" s="368"/>
      <c r="BH27" s="368"/>
      <c r="BI27" s="368"/>
      <c r="BJ27" s="368"/>
      <c r="BK27" s="368"/>
      <c r="BL27" s="368"/>
      <c r="BM27" s="368"/>
      <c r="BN27" s="368"/>
      <c r="BO27" s="368"/>
      <c r="BP27" s="368"/>
      <c r="BQ27" s="368"/>
      <c r="BR27" s="368"/>
      <c r="BS27" s="368"/>
      <c r="BT27" s="368"/>
      <c r="BU27" s="368"/>
      <c r="BV27" s="368"/>
    </row>
    <row r="28" spans="1:74" s="5" customFormat="1" ht="195.75" hidden="1" customHeight="1" outlineLevel="1">
      <c r="A28" s="10">
        <v>13</v>
      </c>
      <c r="B28" s="96" t="s">
        <v>295</v>
      </c>
      <c r="C28" s="77" t="s">
        <v>210</v>
      </c>
      <c r="D28" s="96" t="s">
        <v>908</v>
      </c>
      <c r="E28" s="79" t="s">
        <v>896</v>
      </c>
      <c r="F28" s="88" t="s">
        <v>897</v>
      </c>
      <c r="G28" s="88" t="s">
        <v>296</v>
      </c>
      <c r="H28" s="56" t="s">
        <v>128</v>
      </c>
      <c r="I28" s="23" t="s">
        <v>129</v>
      </c>
      <c r="J28" s="68" t="str">
        <f t="array" ref="J28">INDEX(evaluacion,MATCH(H28&amp;I28,impacto&amp;probabilidad,0))</f>
        <v>6 = Zona de riesgo moderada. Asumir el riesgo. Reducir el Riesgo.</v>
      </c>
      <c r="K28" s="9" t="s">
        <v>168</v>
      </c>
      <c r="L28" s="9" t="s">
        <v>20</v>
      </c>
      <c r="M28" s="82" t="s">
        <v>297</v>
      </c>
      <c r="N28" s="68" t="str">
        <f t="array" aca="1" ref="N28" ca="1">OFFSET(valoracion,MATCH(J28&amp;K28&amp;L28,evaluacion2&amp;controles&amp;tipo,0),0)</f>
        <v>2 = Zona de riesgo baja. Asumir el riesgo</v>
      </c>
      <c r="O28" s="54" t="s">
        <v>227</v>
      </c>
      <c r="P28" s="83" t="s">
        <v>298</v>
      </c>
      <c r="Q28" s="84" t="s">
        <v>299</v>
      </c>
      <c r="R28" s="94" t="s">
        <v>300</v>
      </c>
      <c r="S28" s="82" t="s">
        <v>301</v>
      </c>
      <c r="T28" s="86">
        <v>1</v>
      </c>
      <c r="U28" s="87" t="s">
        <v>302</v>
      </c>
      <c r="V28" s="322" t="s">
        <v>962</v>
      </c>
      <c r="W28" s="368"/>
      <c r="X28" s="368"/>
      <c r="Y28" s="368"/>
      <c r="Z28" s="368"/>
      <c r="AA28" s="368"/>
      <c r="AB28" s="368"/>
      <c r="AC28" s="368"/>
      <c r="AD28" s="368"/>
      <c r="AE28" s="368"/>
      <c r="AF28" s="368"/>
      <c r="AG28" s="368"/>
      <c r="AH28" s="368"/>
      <c r="AI28" s="368"/>
      <c r="AJ28" s="368"/>
      <c r="AK28" s="368"/>
      <c r="AL28" s="368"/>
      <c r="AM28" s="368"/>
      <c r="AN28" s="368"/>
      <c r="AO28" s="368"/>
      <c r="AP28" s="368"/>
      <c r="AQ28" s="368"/>
      <c r="AR28" s="368"/>
      <c r="AS28" s="368"/>
      <c r="AT28" s="368"/>
      <c r="AU28" s="368"/>
      <c r="AV28" s="368"/>
      <c r="AW28" s="368"/>
      <c r="AX28" s="368"/>
      <c r="AY28" s="368"/>
      <c r="AZ28" s="368"/>
      <c r="BA28" s="368"/>
      <c r="BB28" s="368"/>
      <c r="BC28" s="368"/>
      <c r="BD28" s="368"/>
      <c r="BE28" s="368"/>
      <c r="BF28" s="368"/>
      <c r="BG28" s="368"/>
      <c r="BH28" s="368"/>
      <c r="BI28" s="368"/>
      <c r="BJ28" s="368"/>
      <c r="BK28" s="368"/>
      <c r="BL28" s="368"/>
      <c r="BM28" s="368"/>
      <c r="BN28" s="368"/>
      <c r="BO28" s="368"/>
      <c r="BP28" s="368"/>
      <c r="BQ28" s="368"/>
      <c r="BR28" s="368"/>
      <c r="BS28" s="368"/>
      <c r="BT28" s="368"/>
      <c r="BU28" s="368"/>
      <c r="BV28" s="368"/>
    </row>
    <row r="29" spans="1:74" s="5" customFormat="1" ht="348" hidden="1" customHeight="1" outlineLevel="1">
      <c r="A29" s="10">
        <v>14</v>
      </c>
      <c r="B29" s="83" t="s">
        <v>303</v>
      </c>
      <c r="C29" s="77" t="s">
        <v>208</v>
      </c>
      <c r="D29" s="83" t="s">
        <v>304</v>
      </c>
      <c r="E29" s="79" t="s">
        <v>859</v>
      </c>
      <c r="F29" s="88" t="s">
        <v>860</v>
      </c>
      <c r="G29" s="88" t="s">
        <v>305</v>
      </c>
      <c r="H29" s="56" t="s">
        <v>132</v>
      </c>
      <c r="I29" s="23" t="s">
        <v>129</v>
      </c>
      <c r="J29" s="68" t="str">
        <f t="array" ref="J29">INDEX(evaluacion,MATCH(H29&amp;I29,impacto&amp;probabilidad,0))</f>
        <v>8 = Zona de riesgo alta. Reducir el riesgo. Evitar el riesgo compartir o transferir.</v>
      </c>
      <c r="K29" s="9" t="s">
        <v>168</v>
      </c>
      <c r="L29" s="9" t="s">
        <v>20</v>
      </c>
      <c r="M29" s="82" t="s">
        <v>306</v>
      </c>
      <c r="N29" s="68" t="str">
        <f t="array" aca="1" ref="N29" ca="1">OFFSET(valoracion,MATCH(J29&amp;K29&amp;L29,evaluacion2&amp;controles&amp;tipo,0),0)</f>
        <v>4 = Zona de riesgo baja. Asumir el riesgo</v>
      </c>
      <c r="O29" s="54" t="s">
        <v>227</v>
      </c>
      <c r="P29" s="83" t="s">
        <v>307</v>
      </c>
      <c r="Q29" s="84" t="s">
        <v>308</v>
      </c>
      <c r="R29" s="85" t="s">
        <v>309</v>
      </c>
      <c r="S29" s="82" t="s">
        <v>310</v>
      </c>
      <c r="T29" s="86">
        <v>1</v>
      </c>
      <c r="U29" s="87" t="s">
        <v>311</v>
      </c>
      <c r="V29" s="322" t="s">
        <v>963</v>
      </c>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68"/>
      <c r="AY29" s="368"/>
      <c r="AZ29" s="368"/>
      <c r="BA29" s="368"/>
      <c r="BB29" s="368"/>
      <c r="BC29" s="368"/>
      <c r="BD29" s="368"/>
      <c r="BE29" s="368"/>
      <c r="BF29" s="368"/>
      <c r="BG29" s="368"/>
      <c r="BH29" s="368"/>
      <c r="BI29" s="368"/>
      <c r="BJ29" s="368"/>
      <c r="BK29" s="368"/>
      <c r="BL29" s="368"/>
      <c r="BM29" s="368"/>
      <c r="BN29" s="368"/>
      <c r="BO29" s="368"/>
      <c r="BP29" s="368"/>
      <c r="BQ29" s="368"/>
      <c r="BR29" s="368"/>
      <c r="BS29" s="368"/>
      <c r="BT29" s="368"/>
      <c r="BU29" s="368"/>
      <c r="BV29" s="368"/>
    </row>
    <row r="30" spans="1:74" s="5" customFormat="1" ht="408" hidden="1" customHeight="1" outlineLevel="1">
      <c r="A30" s="10">
        <v>15</v>
      </c>
      <c r="B30" s="89" t="s">
        <v>312</v>
      </c>
      <c r="C30" s="77" t="s">
        <v>212</v>
      </c>
      <c r="D30" s="89" t="s">
        <v>313</v>
      </c>
      <c r="E30" s="79" t="s">
        <v>898</v>
      </c>
      <c r="F30" s="88" t="s">
        <v>899</v>
      </c>
      <c r="G30" s="88" t="s">
        <v>314</v>
      </c>
      <c r="H30" s="56" t="s">
        <v>128</v>
      </c>
      <c r="I30" s="23" t="s">
        <v>137</v>
      </c>
      <c r="J30" s="68" t="str">
        <f t="array" ref="J30">INDEX(evaluacion,MATCH(H30&amp;I30,impacto&amp;probabilidad,0))</f>
        <v>9 = Zona de riesgo alta. Reducir el riesgo. Evitar el riesgo compartir o transferir.</v>
      </c>
      <c r="K30" s="9" t="s">
        <v>168</v>
      </c>
      <c r="L30" s="9" t="s">
        <v>20</v>
      </c>
      <c r="M30" s="82" t="s">
        <v>315</v>
      </c>
      <c r="N30" s="68" t="str">
        <f t="array" aca="1" ref="N30" ca="1">OFFSET(valoracion,MATCH(J30&amp;K30&amp;L30,evaluacion2&amp;controles&amp;tipo,0),0)</f>
        <v>3 = Zona de riesgo moderada. Asumir el riesgo. Reducir el Riesgo.</v>
      </c>
      <c r="O30" s="54" t="s">
        <v>227</v>
      </c>
      <c r="P30" s="83" t="s">
        <v>316</v>
      </c>
      <c r="Q30" s="84" t="s">
        <v>317</v>
      </c>
      <c r="R30" s="94" t="s">
        <v>300</v>
      </c>
      <c r="S30" s="82" t="s">
        <v>318</v>
      </c>
      <c r="T30" s="85"/>
      <c r="U30" s="87" t="s">
        <v>952</v>
      </c>
      <c r="V30" s="324" t="s">
        <v>964</v>
      </c>
      <c r="W30" s="368"/>
      <c r="X30" s="368"/>
      <c r="Y30" s="368"/>
      <c r="Z30" s="368"/>
      <c r="AA30" s="368"/>
      <c r="AB30" s="368"/>
      <c r="AC30" s="368"/>
      <c r="AD30" s="368"/>
      <c r="AE30" s="368"/>
      <c r="AF30" s="368"/>
      <c r="AG30" s="368"/>
      <c r="AH30" s="368"/>
      <c r="AI30" s="368"/>
      <c r="AJ30" s="368"/>
      <c r="AK30" s="368"/>
      <c r="AL30" s="368"/>
      <c r="AM30" s="368"/>
      <c r="AN30" s="368"/>
      <c r="AO30" s="368"/>
      <c r="AP30" s="368"/>
      <c r="AQ30" s="368"/>
      <c r="AR30" s="368"/>
      <c r="AS30" s="368"/>
      <c r="AT30" s="368"/>
      <c r="AU30" s="368"/>
      <c r="AV30" s="368"/>
      <c r="AW30" s="368"/>
      <c r="AX30" s="368"/>
      <c r="AY30" s="368"/>
      <c r="AZ30" s="368"/>
      <c r="BA30" s="368"/>
      <c r="BB30" s="368"/>
      <c r="BC30" s="368"/>
      <c r="BD30" s="368"/>
      <c r="BE30" s="368"/>
      <c r="BF30" s="368"/>
      <c r="BG30" s="368"/>
      <c r="BH30" s="368"/>
      <c r="BI30" s="368"/>
      <c r="BJ30" s="368"/>
      <c r="BK30" s="368"/>
      <c r="BL30" s="368"/>
      <c r="BM30" s="368"/>
      <c r="BN30" s="368"/>
      <c r="BO30" s="368"/>
      <c r="BP30" s="368"/>
      <c r="BQ30" s="368"/>
      <c r="BR30" s="368"/>
      <c r="BS30" s="368"/>
      <c r="BT30" s="368"/>
      <c r="BU30" s="368"/>
      <c r="BV30" s="368"/>
    </row>
    <row r="31" spans="1:74" s="5" customFormat="1" ht="229.5" hidden="1" customHeight="1" outlineLevel="1">
      <c r="A31" s="10">
        <v>16</v>
      </c>
      <c r="B31" s="89" t="s">
        <v>319</v>
      </c>
      <c r="C31" s="77" t="s">
        <v>208</v>
      </c>
      <c r="D31" s="89" t="s">
        <v>320</v>
      </c>
      <c r="E31" s="79" t="s">
        <v>861</v>
      </c>
      <c r="F31" s="88" t="s">
        <v>862</v>
      </c>
      <c r="G31" s="88" t="s">
        <v>321</v>
      </c>
      <c r="H31" s="56" t="s">
        <v>132</v>
      </c>
      <c r="I31" s="23" t="s">
        <v>129</v>
      </c>
      <c r="J31" s="68" t="str">
        <f t="array" ref="J31">INDEX(evaluacion,MATCH(H31&amp;I31,impacto&amp;probabilidad,0))</f>
        <v>8 = Zona de riesgo alta. Reducir el riesgo. Evitar el riesgo compartir o transferir.</v>
      </c>
      <c r="K31" s="9" t="s">
        <v>168</v>
      </c>
      <c r="L31" s="9" t="s">
        <v>20</v>
      </c>
      <c r="M31" s="82" t="s">
        <v>322</v>
      </c>
      <c r="N31" s="68" t="str">
        <f t="array" aca="1" ref="N31" ca="1">OFFSET(valoracion,MATCH(J31&amp;K31&amp;L31,evaluacion2&amp;controles&amp;tipo,0),0)</f>
        <v>4 = Zona de riesgo baja. Asumir el riesgo</v>
      </c>
      <c r="O31" s="54" t="s">
        <v>323</v>
      </c>
      <c r="P31" s="97" t="s">
        <v>324</v>
      </c>
      <c r="Q31" s="84" t="s">
        <v>325</v>
      </c>
      <c r="R31" s="94" t="s">
        <v>300</v>
      </c>
      <c r="S31" s="98" t="s">
        <v>326</v>
      </c>
      <c r="T31" s="86">
        <v>1</v>
      </c>
      <c r="U31" s="99" t="s">
        <v>311</v>
      </c>
      <c r="V31" s="325" t="s">
        <v>965</v>
      </c>
      <c r="W31" s="368"/>
      <c r="X31" s="368"/>
      <c r="Y31" s="368"/>
      <c r="Z31" s="368"/>
      <c r="AA31" s="368"/>
      <c r="AB31" s="368"/>
      <c r="AC31" s="368"/>
      <c r="AD31" s="368"/>
      <c r="AE31" s="368"/>
      <c r="AF31" s="368"/>
      <c r="AG31" s="368"/>
      <c r="AH31" s="368"/>
      <c r="AI31" s="368"/>
      <c r="AJ31" s="368"/>
      <c r="AK31" s="368"/>
      <c r="AL31" s="368"/>
      <c r="AM31" s="368"/>
      <c r="AN31" s="368"/>
      <c r="AO31" s="368"/>
      <c r="AP31" s="368"/>
      <c r="AQ31" s="368"/>
      <c r="AR31" s="368"/>
      <c r="AS31" s="368"/>
      <c r="AT31" s="368"/>
      <c r="AU31" s="368"/>
      <c r="AV31" s="368"/>
      <c r="AW31" s="368"/>
      <c r="AX31" s="368"/>
      <c r="AY31" s="368"/>
      <c r="AZ31" s="368"/>
      <c r="BA31" s="368"/>
      <c r="BB31" s="368"/>
      <c r="BC31" s="368"/>
      <c r="BD31" s="368"/>
      <c r="BE31" s="368"/>
      <c r="BF31" s="368"/>
      <c r="BG31" s="368"/>
      <c r="BH31" s="368"/>
      <c r="BI31" s="368"/>
      <c r="BJ31" s="368"/>
      <c r="BK31" s="368"/>
      <c r="BL31" s="368"/>
      <c r="BM31" s="368"/>
      <c r="BN31" s="368"/>
      <c r="BO31" s="368"/>
      <c r="BP31" s="368"/>
      <c r="BQ31" s="368"/>
      <c r="BR31" s="368"/>
      <c r="BS31" s="368"/>
      <c r="BT31" s="368"/>
      <c r="BU31" s="368"/>
      <c r="BV31" s="368"/>
    </row>
    <row r="32" spans="1:74" s="5" customFormat="1" ht="345" hidden="1" customHeight="1" outlineLevel="1">
      <c r="A32" s="10">
        <v>17</v>
      </c>
      <c r="B32" s="89" t="s">
        <v>327</v>
      </c>
      <c r="C32" s="77" t="s">
        <v>212</v>
      </c>
      <c r="D32" s="92" t="s">
        <v>279</v>
      </c>
      <c r="E32" s="79" t="s">
        <v>863</v>
      </c>
      <c r="F32" s="95" t="s">
        <v>293</v>
      </c>
      <c r="G32" s="100" t="s">
        <v>294</v>
      </c>
      <c r="H32" s="56" t="s">
        <v>132</v>
      </c>
      <c r="I32" s="23" t="s">
        <v>139</v>
      </c>
      <c r="J32" s="68" t="str">
        <f t="array" ref="J32">INDEX(evaluacion,MATCH(H32&amp;I32,impacto&amp;probabilidad,0))</f>
        <v>4 = Zona de riesgo alta. Reducir el riesgo. Evitar el riesgo compartir o transferir.</v>
      </c>
      <c r="K32" s="9" t="s">
        <v>168</v>
      </c>
      <c r="L32" s="9" t="s">
        <v>20</v>
      </c>
      <c r="M32" s="82" t="s">
        <v>244</v>
      </c>
      <c r="N32" s="68" t="str">
        <f t="array" aca="1" ref="N32" ca="1">OFFSET(valoracion,MATCH(J32&amp;K32&amp;L32,evaluacion2&amp;controles&amp;tipo,0),0)</f>
        <v>4 = Zona de riesgo alta. Reducir el riesgo. Evitar el riesgo compartir o transferir.</v>
      </c>
      <c r="O32" s="54" t="s">
        <v>323</v>
      </c>
      <c r="P32" s="97" t="s">
        <v>328</v>
      </c>
      <c r="Q32" s="14"/>
      <c r="R32" s="94" t="s">
        <v>300</v>
      </c>
      <c r="S32" s="100" t="s">
        <v>329</v>
      </c>
      <c r="T32" s="101">
        <v>0</v>
      </c>
      <c r="U32" s="87" t="s">
        <v>263</v>
      </c>
      <c r="V32" s="326" t="s">
        <v>966</v>
      </c>
      <c r="W32" s="368"/>
      <c r="X32" s="368"/>
      <c r="Y32" s="368"/>
      <c r="Z32" s="368"/>
      <c r="AA32" s="368"/>
      <c r="AB32" s="368"/>
      <c r="AC32" s="368"/>
      <c r="AD32" s="368"/>
      <c r="AE32" s="368"/>
      <c r="AF32" s="368"/>
      <c r="AG32" s="368"/>
      <c r="AH32" s="368"/>
      <c r="AI32" s="368"/>
      <c r="AJ32" s="368"/>
      <c r="AK32" s="368"/>
      <c r="AL32" s="368"/>
      <c r="AM32" s="368"/>
      <c r="AN32" s="368"/>
      <c r="AO32" s="368"/>
      <c r="AP32" s="368"/>
      <c r="AQ32" s="368"/>
      <c r="AR32" s="368"/>
      <c r="AS32" s="368"/>
      <c r="AT32" s="368"/>
      <c r="AU32" s="368"/>
      <c r="AV32" s="368"/>
      <c r="AW32" s="368"/>
      <c r="AX32" s="368"/>
      <c r="AY32" s="368"/>
      <c r="AZ32" s="368"/>
      <c r="BA32" s="368"/>
      <c r="BB32" s="368"/>
      <c r="BC32" s="368"/>
      <c r="BD32" s="368"/>
      <c r="BE32" s="368"/>
      <c r="BF32" s="368"/>
      <c r="BG32" s="368"/>
      <c r="BH32" s="368"/>
      <c r="BI32" s="368"/>
      <c r="BJ32" s="368"/>
      <c r="BK32" s="368"/>
      <c r="BL32" s="368"/>
      <c r="BM32" s="368"/>
      <c r="BN32" s="368"/>
      <c r="BO32" s="368"/>
      <c r="BP32" s="368"/>
      <c r="BQ32" s="368"/>
      <c r="BR32" s="368"/>
      <c r="BS32" s="368"/>
      <c r="BT32" s="368"/>
      <c r="BU32" s="368"/>
      <c r="BV32" s="368"/>
    </row>
    <row r="33" spans="1:74" s="5" customFormat="1" ht="384.75" hidden="1" customHeight="1" outlineLevel="1">
      <c r="A33" s="10">
        <v>18</v>
      </c>
      <c r="B33" s="95" t="s">
        <v>330</v>
      </c>
      <c r="C33" s="77" t="s">
        <v>212</v>
      </c>
      <c r="D33" s="92" t="s">
        <v>279</v>
      </c>
      <c r="E33" s="79" t="s">
        <v>863</v>
      </c>
      <c r="F33" s="95" t="s">
        <v>293</v>
      </c>
      <c r="G33" s="100" t="s">
        <v>294</v>
      </c>
      <c r="H33" s="56" t="s">
        <v>132</v>
      </c>
      <c r="I33" s="23" t="s">
        <v>139</v>
      </c>
      <c r="J33" s="68" t="str">
        <f t="array" ref="J33">INDEX(evaluacion,MATCH(H33&amp;I33,impacto&amp;probabilidad,0))</f>
        <v>4 = Zona de riesgo alta. Reducir el riesgo. Evitar el riesgo compartir o transferir.</v>
      </c>
      <c r="K33" s="9" t="s">
        <v>168</v>
      </c>
      <c r="L33" s="9" t="s">
        <v>20</v>
      </c>
      <c r="M33" s="82" t="s">
        <v>331</v>
      </c>
      <c r="N33" s="68" t="str">
        <f t="array" aca="1" ref="N33" ca="1">OFFSET(valoracion,MATCH(J33&amp;K33&amp;L33,evaluacion2&amp;controles&amp;tipo,0),0)</f>
        <v>4 = Zona de riesgo alta. Reducir el riesgo. Evitar el riesgo compartir o transferir.</v>
      </c>
      <c r="O33" s="54" t="s">
        <v>323</v>
      </c>
      <c r="P33" s="97" t="s">
        <v>332</v>
      </c>
      <c r="Q33" s="102" t="s">
        <v>333</v>
      </c>
      <c r="R33" s="94" t="s">
        <v>300</v>
      </c>
      <c r="S33" s="100" t="s">
        <v>329</v>
      </c>
      <c r="T33" s="103">
        <v>0</v>
      </c>
      <c r="U33" s="87" t="s">
        <v>263</v>
      </c>
      <c r="V33" s="327" t="s">
        <v>967</v>
      </c>
      <c r="W33" s="368"/>
      <c r="X33" s="368"/>
      <c r="Y33" s="368"/>
      <c r="Z33" s="368"/>
      <c r="AA33" s="368"/>
      <c r="AB33" s="368"/>
      <c r="AC33" s="368"/>
      <c r="AD33" s="368"/>
      <c r="AE33" s="368"/>
      <c r="AF33" s="368"/>
      <c r="AG33" s="368"/>
      <c r="AH33" s="368"/>
      <c r="AI33" s="368"/>
      <c r="AJ33" s="368"/>
      <c r="AK33" s="368"/>
      <c r="AL33" s="368"/>
      <c r="AM33" s="368"/>
      <c r="AN33" s="368"/>
      <c r="AO33" s="368"/>
      <c r="AP33" s="368"/>
      <c r="AQ33" s="368"/>
      <c r="AR33" s="368"/>
      <c r="AS33" s="368"/>
      <c r="AT33" s="368"/>
      <c r="AU33" s="368"/>
      <c r="AV33" s="368"/>
      <c r="AW33" s="368"/>
      <c r="AX33" s="368"/>
      <c r="AY33" s="368"/>
      <c r="AZ33" s="368"/>
      <c r="BA33" s="368"/>
      <c r="BB33" s="368"/>
      <c r="BC33" s="368"/>
      <c r="BD33" s="368"/>
      <c r="BE33" s="368"/>
      <c r="BF33" s="368"/>
      <c r="BG33" s="368"/>
      <c r="BH33" s="368"/>
      <c r="BI33" s="368"/>
      <c r="BJ33" s="368"/>
      <c r="BK33" s="368"/>
      <c r="BL33" s="368"/>
      <c r="BM33" s="368"/>
      <c r="BN33" s="368"/>
      <c r="BO33" s="368"/>
      <c r="BP33" s="368"/>
      <c r="BQ33" s="368"/>
      <c r="BR33" s="368"/>
      <c r="BS33" s="368"/>
      <c r="BT33" s="368"/>
      <c r="BU33" s="368"/>
      <c r="BV33" s="368"/>
    </row>
    <row r="34" spans="1:74" s="5" customFormat="1" ht="384.75" hidden="1" customHeight="1" outlineLevel="1">
      <c r="A34" s="10">
        <v>19</v>
      </c>
      <c r="B34" s="95" t="s">
        <v>334</v>
      </c>
      <c r="C34" s="77" t="s">
        <v>212</v>
      </c>
      <c r="D34" s="92" t="s">
        <v>279</v>
      </c>
      <c r="E34" s="79" t="s">
        <v>863</v>
      </c>
      <c r="F34" s="95" t="s">
        <v>293</v>
      </c>
      <c r="G34" s="100" t="s">
        <v>294</v>
      </c>
      <c r="H34" s="56" t="s">
        <v>132</v>
      </c>
      <c r="I34" s="23" t="s">
        <v>139</v>
      </c>
      <c r="J34" s="68" t="str">
        <f t="array" ref="J34">INDEX(evaluacion,MATCH(H34&amp;I34,impacto&amp;probabilidad,0))</f>
        <v>4 = Zona de riesgo alta. Reducir el riesgo. Evitar el riesgo compartir o transferir.</v>
      </c>
      <c r="K34" s="9" t="s">
        <v>168</v>
      </c>
      <c r="L34" s="9" t="s">
        <v>20</v>
      </c>
      <c r="M34" s="104" t="s">
        <v>335</v>
      </c>
      <c r="N34" s="68" t="str">
        <f t="array" aca="1" ref="N34" ca="1">OFFSET(valoracion,MATCH(J34&amp;K34&amp;L34,evaluacion2&amp;controles&amp;tipo,0),0)</f>
        <v>4 = Zona de riesgo alta. Reducir el riesgo. Evitar el riesgo compartir o transferir.</v>
      </c>
      <c r="O34" s="105" t="s">
        <v>323</v>
      </c>
      <c r="P34" s="97" t="s">
        <v>332</v>
      </c>
      <c r="Q34" s="102" t="s">
        <v>336</v>
      </c>
      <c r="R34" s="94" t="s">
        <v>300</v>
      </c>
      <c r="S34" s="100" t="s">
        <v>329</v>
      </c>
      <c r="T34" s="103">
        <v>0</v>
      </c>
      <c r="U34" s="87" t="s">
        <v>263</v>
      </c>
      <c r="V34" s="326" t="s">
        <v>968</v>
      </c>
      <c r="W34" s="368"/>
      <c r="X34" s="368"/>
      <c r="Y34" s="368"/>
      <c r="Z34" s="368"/>
      <c r="AA34" s="368"/>
      <c r="AB34" s="368"/>
      <c r="AC34" s="368"/>
      <c r="AD34" s="368"/>
      <c r="AE34" s="368"/>
      <c r="AF34" s="368"/>
      <c r="AG34" s="368"/>
      <c r="AH34" s="368"/>
      <c r="AI34" s="368"/>
      <c r="AJ34" s="368"/>
      <c r="AK34" s="368"/>
      <c r="AL34" s="368"/>
      <c r="AM34" s="368"/>
      <c r="AN34" s="368"/>
      <c r="AO34" s="368"/>
      <c r="AP34" s="368"/>
      <c r="AQ34" s="368"/>
      <c r="AR34" s="368"/>
      <c r="AS34" s="368"/>
      <c r="AT34" s="368"/>
      <c r="AU34" s="368"/>
      <c r="AV34" s="368"/>
      <c r="AW34" s="368"/>
      <c r="AX34" s="368"/>
      <c r="AY34" s="368"/>
      <c r="AZ34" s="368"/>
      <c r="BA34" s="368"/>
      <c r="BB34" s="368"/>
      <c r="BC34" s="368"/>
      <c r="BD34" s="368"/>
      <c r="BE34" s="368"/>
      <c r="BF34" s="368"/>
      <c r="BG34" s="368"/>
      <c r="BH34" s="368"/>
      <c r="BI34" s="368"/>
      <c r="BJ34" s="368"/>
      <c r="BK34" s="368"/>
      <c r="BL34" s="368"/>
      <c r="BM34" s="368"/>
      <c r="BN34" s="368"/>
      <c r="BO34" s="368"/>
      <c r="BP34" s="368"/>
      <c r="BQ34" s="368"/>
      <c r="BR34" s="368"/>
      <c r="BS34" s="368"/>
      <c r="BT34" s="368"/>
      <c r="BU34" s="368"/>
      <c r="BV34" s="368"/>
    </row>
    <row r="35" spans="1:74" s="5" customFormat="1" ht="324" hidden="1" customHeight="1" outlineLevel="1">
      <c r="A35" s="10">
        <v>20</v>
      </c>
      <c r="B35" s="95" t="s">
        <v>337</v>
      </c>
      <c r="C35" s="77" t="s">
        <v>212</v>
      </c>
      <c r="D35" s="92" t="s">
        <v>279</v>
      </c>
      <c r="E35" s="79" t="s">
        <v>863</v>
      </c>
      <c r="F35" s="100" t="s">
        <v>293</v>
      </c>
      <c r="G35" s="100" t="s">
        <v>294</v>
      </c>
      <c r="H35" s="106" t="s">
        <v>132</v>
      </c>
      <c r="I35" s="107" t="s">
        <v>139</v>
      </c>
      <c r="J35" s="110" t="str">
        <f t="array" ref="J35">INDEX(evaluacion,MATCH(H35&amp;I35,impacto&amp;probabilidad,0))</f>
        <v>4 = Zona de riesgo alta. Reducir el riesgo. Evitar el riesgo compartir o transferir.</v>
      </c>
      <c r="K35" s="111" t="s">
        <v>168</v>
      </c>
      <c r="L35" s="111" t="s">
        <v>20</v>
      </c>
      <c r="M35" s="112" t="s">
        <v>335</v>
      </c>
      <c r="N35" s="110" t="str">
        <f t="array" aca="1" ref="N35" ca="1">OFFSET(valoracion,MATCH(J35&amp;K35&amp;L35,evaluacion2&amp;controles&amp;tipo,0),0)</f>
        <v>4 = Zona de riesgo alta. Reducir el riesgo. Evitar el riesgo compartir o transferir.</v>
      </c>
      <c r="O35" s="79" t="s">
        <v>323</v>
      </c>
      <c r="P35" s="113" t="s">
        <v>338</v>
      </c>
      <c r="Q35" s="102" t="s">
        <v>336</v>
      </c>
      <c r="R35" s="102" t="s">
        <v>300</v>
      </c>
      <c r="S35" s="102" t="s">
        <v>329</v>
      </c>
      <c r="T35" s="102">
        <v>0</v>
      </c>
      <c r="U35" s="102" t="s">
        <v>263</v>
      </c>
      <c r="V35" s="326" t="s">
        <v>969</v>
      </c>
      <c r="W35" s="368"/>
      <c r="X35" s="368"/>
      <c r="Y35" s="368"/>
      <c r="Z35" s="368"/>
      <c r="AA35" s="368"/>
      <c r="AB35" s="368"/>
      <c r="AC35" s="368"/>
      <c r="AD35" s="368"/>
      <c r="AE35" s="368"/>
      <c r="AF35" s="368"/>
      <c r="AG35" s="368"/>
      <c r="AH35" s="368"/>
      <c r="AI35" s="368"/>
      <c r="AJ35" s="368"/>
      <c r="AK35" s="368"/>
      <c r="AL35" s="368"/>
      <c r="AM35" s="368"/>
      <c r="AN35" s="368"/>
      <c r="AO35" s="368"/>
      <c r="AP35" s="368"/>
      <c r="AQ35" s="368"/>
      <c r="AR35" s="368"/>
      <c r="AS35" s="368"/>
      <c r="AT35" s="368"/>
      <c r="AU35" s="368"/>
      <c r="AV35" s="368"/>
      <c r="AW35" s="368"/>
      <c r="AX35" s="368"/>
      <c r="AY35" s="368"/>
      <c r="AZ35" s="368"/>
      <c r="BA35" s="368"/>
      <c r="BB35" s="368"/>
      <c r="BC35" s="368"/>
      <c r="BD35" s="368"/>
      <c r="BE35" s="368"/>
      <c r="BF35" s="368"/>
      <c r="BG35" s="368"/>
      <c r="BH35" s="368"/>
      <c r="BI35" s="368"/>
      <c r="BJ35" s="368"/>
      <c r="BK35" s="368"/>
      <c r="BL35" s="368"/>
      <c r="BM35" s="368"/>
      <c r="BN35" s="368"/>
      <c r="BO35" s="368"/>
      <c r="BP35" s="368"/>
      <c r="BQ35" s="368"/>
      <c r="BR35" s="368"/>
      <c r="BS35" s="368"/>
      <c r="BT35" s="368"/>
      <c r="BU35" s="368"/>
      <c r="BV35" s="368"/>
    </row>
    <row r="36" spans="1:74" s="5" customFormat="1" ht="384.75" hidden="1" customHeight="1" outlineLevel="1">
      <c r="A36" s="10">
        <v>21</v>
      </c>
      <c r="B36" s="95" t="s">
        <v>339</v>
      </c>
      <c r="C36" s="100" t="s">
        <v>212</v>
      </c>
      <c r="D36" s="100" t="s">
        <v>340</v>
      </c>
      <c r="E36" s="79" t="s">
        <v>863</v>
      </c>
      <c r="F36" s="100" t="s">
        <v>293</v>
      </c>
      <c r="G36" s="100" t="s">
        <v>294</v>
      </c>
      <c r="H36" s="106" t="s">
        <v>132</v>
      </c>
      <c r="I36" s="107" t="s">
        <v>139</v>
      </c>
      <c r="J36" s="110" t="str">
        <f t="array" ref="J36">INDEX(evaluacion,MATCH(H36&amp;I36,impacto&amp;probabilidad,0))</f>
        <v>4 = Zona de riesgo alta. Reducir el riesgo. Evitar el riesgo compartir o transferir.</v>
      </c>
      <c r="K36" s="111" t="s">
        <v>168</v>
      </c>
      <c r="L36" s="111" t="s">
        <v>20</v>
      </c>
      <c r="M36" s="112" t="s">
        <v>335</v>
      </c>
      <c r="N36" s="110" t="str">
        <f t="array" aca="1" ref="N36" ca="1">OFFSET(valoracion,MATCH(J36&amp;K36&amp;L36,evaluacion2&amp;controles&amp;tipo,0),0)</f>
        <v>4 = Zona de riesgo alta. Reducir el riesgo. Evitar el riesgo compartir o transferir.</v>
      </c>
      <c r="O36" s="105" t="s">
        <v>323</v>
      </c>
      <c r="P36" s="113" t="s">
        <v>338</v>
      </c>
      <c r="Q36" s="102" t="s">
        <v>336</v>
      </c>
      <c r="R36" s="94" t="s">
        <v>300</v>
      </c>
      <c r="S36" s="100" t="s">
        <v>329</v>
      </c>
      <c r="T36" s="103">
        <v>0</v>
      </c>
      <c r="U36" s="114" t="s">
        <v>263</v>
      </c>
      <c r="V36" s="326" t="s">
        <v>970</v>
      </c>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68"/>
      <c r="AY36" s="368"/>
      <c r="AZ36" s="368"/>
      <c r="BA36" s="368"/>
      <c r="BB36" s="368"/>
      <c r="BC36" s="368"/>
      <c r="BD36" s="368"/>
      <c r="BE36" s="368"/>
      <c r="BF36" s="368"/>
      <c r="BG36" s="368"/>
      <c r="BH36" s="368"/>
      <c r="BI36" s="368"/>
      <c r="BJ36" s="368"/>
      <c r="BK36" s="368"/>
      <c r="BL36" s="368"/>
      <c r="BM36" s="368"/>
      <c r="BN36" s="368"/>
      <c r="BO36" s="368"/>
      <c r="BP36" s="368"/>
      <c r="BQ36" s="368"/>
      <c r="BR36" s="368"/>
      <c r="BS36" s="368"/>
      <c r="BT36" s="368"/>
      <c r="BU36" s="368"/>
      <c r="BV36" s="368"/>
    </row>
    <row r="37" spans="1:74" s="5" customFormat="1" ht="12.75" hidden="1" customHeight="1" outlineLevel="1">
      <c r="A37" s="10"/>
      <c r="B37" s="10"/>
      <c r="C37" s="77"/>
      <c r="D37" s="10"/>
      <c r="E37" s="10"/>
      <c r="F37" s="75"/>
      <c r="G37" s="75"/>
      <c r="H37" s="56"/>
      <c r="I37" s="23"/>
      <c r="J37" s="68"/>
      <c r="K37" s="9"/>
      <c r="L37" s="9"/>
      <c r="M37" s="9"/>
      <c r="N37" s="68"/>
      <c r="O37" s="6"/>
      <c r="P37" s="6"/>
      <c r="Q37" s="14"/>
      <c r="R37" s="9"/>
      <c r="S37" s="9"/>
      <c r="T37" s="9"/>
      <c r="U37" s="7"/>
      <c r="V37" s="14"/>
      <c r="W37" s="368"/>
      <c r="X37" s="368"/>
      <c r="Y37" s="368"/>
      <c r="Z37" s="368"/>
      <c r="AA37" s="368"/>
      <c r="AB37" s="368"/>
      <c r="AC37" s="368"/>
      <c r="AD37" s="368"/>
      <c r="AE37" s="368"/>
      <c r="AF37" s="368"/>
      <c r="AG37" s="368"/>
      <c r="AH37" s="368"/>
      <c r="AI37" s="368"/>
      <c r="AJ37" s="368"/>
      <c r="AK37" s="368"/>
      <c r="AL37" s="368"/>
      <c r="AM37" s="368"/>
      <c r="AN37" s="368"/>
      <c r="AO37" s="368"/>
      <c r="AP37" s="368"/>
      <c r="AQ37" s="368"/>
      <c r="AR37" s="368"/>
      <c r="AS37" s="368"/>
      <c r="AT37" s="368"/>
      <c r="AU37" s="368"/>
      <c r="AV37" s="368"/>
      <c r="AW37" s="368"/>
      <c r="AX37" s="368"/>
      <c r="AY37" s="368"/>
      <c r="AZ37" s="368"/>
      <c r="BA37" s="368"/>
      <c r="BB37" s="368"/>
      <c r="BC37" s="368"/>
      <c r="BD37" s="368"/>
      <c r="BE37" s="368"/>
      <c r="BF37" s="368"/>
      <c r="BG37" s="368"/>
      <c r="BH37" s="368"/>
      <c r="BI37" s="368"/>
      <c r="BJ37" s="368"/>
      <c r="BK37" s="368"/>
      <c r="BL37" s="368"/>
      <c r="BM37" s="368"/>
      <c r="BN37" s="368"/>
      <c r="BO37" s="368"/>
      <c r="BP37" s="368"/>
      <c r="BQ37" s="368"/>
      <c r="BR37" s="368"/>
      <c r="BS37" s="368"/>
      <c r="BT37" s="368"/>
      <c r="BU37" s="368"/>
      <c r="BV37" s="368"/>
    </row>
    <row r="38" spans="1:74" s="5" customFormat="1" ht="27.75" customHeight="1" collapsed="1">
      <c r="A38" s="375" t="s">
        <v>219</v>
      </c>
      <c r="B38" s="375"/>
      <c r="C38" s="375"/>
      <c r="D38" s="375"/>
      <c r="E38" s="375"/>
      <c r="F38" s="375"/>
      <c r="G38" s="375"/>
      <c r="H38" s="372" t="s">
        <v>909</v>
      </c>
      <c r="I38" s="372"/>
      <c r="J38" s="372"/>
      <c r="K38" s="372"/>
      <c r="L38" s="372"/>
      <c r="M38" s="372"/>
      <c r="N38" s="372"/>
      <c r="O38" s="372"/>
      <c r="P38" s="372"/>
      <c r="Q38" s="372"/>
      <c r="R38" s="372"/>
      <c r="S38" s="372"/>
      <c r="T38" s="372"/>
      <c r="U38" s="372"/>
      <c r="V38" s="372"/>
      <c r="W38" s="368"/>
      <c r="X38" s="368"/>
      <c r="Y38" s="368"/>
      <c r="Z38" s="368"/>
      <c r="AA38" s="368"/>
      <c r="AB38" s="368"/>
      <c r="AC38" s="368"/>
      <c r="AD38" s="368"/>
      <c r="AE38" s="368"/>
      <c r="AF38" s="368"/>
      <c r="AG38" s="368"/>
      <c r="AH38" s="368"/>
      <c r="AI38" s="368"/>
      <c r="AJ38" s="368"/>
      <c r="AK38" s="368"/>
      <c r="AL38" s="368"/>
      <c r="AM38" s="368"/>
      <c r="AN38" s="368"/>
      <c r="AO38" s="368"/>
      <c r="AP38" s="368"/>
      <c r="AQ38" s="368"/>
      <c r="AR38" s="368"/>
      <c r="AS38" s="368"/>
      <c r="AT38" s="368"/>
      <c r="AU38" s="368"/>
      <c r="AV38" s="368"/>
      <c r="AW38" s="368"/>
      <c r="AX38" s="368"/>
      <c r="AY38" s="368"/>
      <c r="AZ38" s="368"/>
      <c r="BA38" s="368"/>
      <c r="BB38" s="368"/>
      <c r="BC38" s="368"/>
      <c r="BD38" s="368"/>
      <c r="BE38" s="368"/>
      <c r="BF38" s="368"/>
      <c r="BG38" s="368"/>
      <c r="BH38" s="368"/>
      <c r="BI38" s="368"/>
      <c r="BJ38" s="368"/>
      <c r="BK38" s="368"/>
      <c r="BL38" s="368"/>
      <c r="BM38" s="368"/>
      <c r="BN38" s="368"/>
      <c r="BO38" s="368"/>
      <c r="BP38" s="368"/>
      <c r="BQ38" s="368"/>
      <c r="BR38" s="368"/>
      <c r="BS38" s="368"/>
      <c r="BT38" s="368"/>
      <c r="BU38" s="368"/>
      <c r="BV38" s="368"/>
    </row>
    <row r="39" spans="1:74" s="5" customFormat="1" ht="409.5" hidden="1" customHeight="1" outlineLevel="1">
      <c r="A39" s="10">
        <v>22</v>
      </c>
      <c r="B39" s="89" t="s">
        <v>341</v>
      </c>
      <c r="C39" s="77" t="s">
        <v>208</v>
      </c>
      <c r="D39" s="89" t="s">
        <v>342</v>
      </c>
      <c r="E39" s="79" t="s">
        <v>893</v>
      </c>
      <c r="F39" s="88" t="s">
        <v>894</v>
      </c>
      <c r="G39" s="88" t="s">
        <v>343</v>
      </c>
      <c r="H39" s="56" t="s">
        <v>133</v>
      </c>
      <c r="I39" s="23" t="s">
        <v>137</v>
      </c>
      <c r="J39" s="68" t="str">
        <f t="array" ref="J39">INDEX(evaluacion,MATCH(H39&amp;I39,impacto&amp;probabilidad,0))</f>
        <v>15 = Zona de riesgo extrema. Evitar el riesgo. Reducir el riesgo, Compartir o transferir.</v>
      </c>
      <c r="K39" s="9" t="s">
        <v>168</v>
      </c>
      <c r="L39" s="9" t="s">
        <v>20</v>
      </c>
      <c r="M39" s="82" t="s">
        <v>344</v>
      </c>
      <c r="N39" s="68" t="str">
        <f t="array" aca="1" ref="N39" ca="1">OFFSET(valoracion,MATCH(J39&amp;K39&amp;L39,evaluacion2&amp;controles&amp;tipo,0),0)</f>
        <v>9 = Zona de riesgo alta. Reducir el riesgo. Evitar el riesgo compartir o transferir.</v>
      </c>
      <c r="O39" s="54" t="s">
        <v>227</v>
      </c>
      <c r="P39" s="83" t="s">
        <v>345</v>
      </c>
      <c r="Q39" s="84" t="s">
        <v>346</v>
      </c>
      <c r="R39" s="94" t="s">
        <v>347</v>
      </c>
      <c r="S39" s="98" t="s">
        <v>348</v>
      </c>
      <c r="T39" s="86">
        <v>1</v>
      </c>
      <c r="U39" s="87" t="s">
        <v>302</v>
      </c>
      <c r="V39" s="301" t="s">
        <v>978</v>
      </c>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row>
    <row r="40" spans="1:74" s="5" customFormat="1" ht="229.5" hidden="1" customHeight="1" outlineLevel="1">
      <c r="A40" s="10">
        <v>23</v>
      </c>
      <c r="B40" s="89" t="s">
        <v>349</v>
      </c>
      <c r="C40" s="77" t="s">
        <v>210</v>
      </c>
      <c r="D40" s="89" t="s">
        <v>350</v>
      </c>
      <c r="E40" s="79" t="s">
        <v>861</v>
      </c>
      <c r="F40" s="129" t="s">
        <v>895</v>
      </c>
      <c r="G40" s="88" t="s">
        <v>351</v>
      </c>
      <c r="H40" s="56" t="s">
        <v>128</v>
      </c>
      <c r="I40" s="23" t="s">
        <v>137</v>
      </c>
      <c r="J40" s="68" t="str">
        <f t="array" ref="J40">INDEX(evaluacion,MATCH(H40&amp;I40,impacto&amp;probabilidad,0))</f>
        <v>9 = Zona de riesgo alta. Reducir el riesgo. Evitar el riesgo compartir o transferir.</v>
      </c>
      <c r="K40" s="9" t="s">
        <v>168</v>
      </c>
      <c r="L40" s="9" t="s">
        <v>20</v>
      </c>
      <c r="M40" s="82" t="s">
        <v>352</v>
      </c>
      <c r="N40" s="68" t="str">
        <f t="array" aca="1" ref="N40" ca="1">OFFSET(valoracion,MATCH(J40&amp;K40&amp;L40,evaluacion2&amp;controles&amp;tipo,0),0)</f>
        <v>3 = Zona de riesgo moderada. Asumir el riesgo. Reducir el Riesgo.</v>
      </c>
      <c r="O40" s="54" t="s">
        <v>227</v>
      </c>
      <c r="P40" s="83" t="s">
        <v>353</v>
      </c>
      <c r="Q40" s="84" t="s">
        <v>354</v>
      </c>
      <c r="R40" s="94" t="s">
        <v>355</v>
      </c>
      <c r="S40" s="90" t="s">
        <v>356</v>
      </c>
      <c r="T40" s="86">
        <v>1</v>
      </c>
      <c r="U40" s="87" t="s">
        <v>311</v>
      </c>
      <c r="V40" s="301" t="s">
        <v>979</v>
      </c>
      <c r="W40" s="368"/>
      <c r="X40" s="368"/>
      <c r="Y40" s="368"/>
      <c r="Z40" s="368"/>
      <c r="AA40" s="368"/>
      <c r="AB40" s="368"/>
      <c r="AC40" s="368"/>
      <c r="AD40" s="368"/>
      <c r="AE40" s="368"/>
      <c r="AF40" s="368"/>
      <c r="AG40" s="368"/>
      <c r="AH40" s="368"/>
      <c r="AI40" s="368"/>
      <c r="AJ40" s="368"/>
      <c r="AK40" s="368"/>
      <c r="AL40" s="368"/>
      <c r="AM40" s="368"/>
      <c r="AN40" s="368"/>
      <c r="AO40" s="368"/>
      <c r="AP40" s="368"/>
      <c r="AQ40" s="368"/>
      <c r="AR40" s="368"/>
      <c r="AS40" s="368"/>
      <c r="AT40" s="368"/>
      <c r="AU40" s="368"/>
      <c r="AV40" s="368"/>
      <c r="AW40" s="368"/>
      <c r="AX40" s="368"/>
      <c r="AY40" s="368"/>
      <c r="AZ40" s="368"/>
      <c r="BA40" s="368"/>
      <c r="BB40" s="368"/>
      <c r="BC40" s="368"/>
      <c r="BD40" s="368"/>
      <c r="BE40" s="368"/>
      <c r="BF40" s="368"/>
      <c r="BG40" s="368"/>
      <c r="BH40" s="368"/>
      <c r="BI40" s="368"/>
      <c r="BJ40" s="368"/>
      <c r="BK40" s="368"/>
      <c r="BL40" s="368"/>
      <c r="BM40" s="368"/>
      <c r="BN40" s="368"/>
      <c r="BO40" s="368"/>
      <c r="BP40" s="368"/>
      <c r="BQ40" s="368"/>
      <c r="BR40" s="368"/>
      <c r="BS40" s="368"/>
      <c r="BT40" s="368"/>
      <c r="BU40" s="368"/>
      <c r="BV40" s="368"/>
    </row>
    <row r="41" spans="1:74" s="5" customFormat="1" ht="370.5" hidden="1" customHeight="1" outlineLevel="1">
      <c r="A41" s="10">
        <v>24</v>
      </c>
      <c r="B41" s="115" t="s">
        <v>357</v>
      </c>
      <c r="C41" s="77" t="s">
        <v>212</v>
      </c>
      <c r="D41" s="89" t="s">
        <v>358</v>
      </c>
      <c r="E41" s="79" t="s">
        <v>863</v>
      </c>
      <c r="F41" s="100" t="s">
        <v>293</v>
      </c>
      <c r="G41" s="100" t="s">
        <v>359</v>
      </c>
      <c r="H41" s="108" t="s">
        <v>132</v>
      </c>
      <c r="I41" s="109" t="s">
        <v>139</v>
      </c>
      <c r="J41" s="116" t="str">
        <f t="array" ref="J41">INDEX(evaluacion,MATCH(H41&amp;I41,impacto&amp;probabilidad,0))</f>
        <v>4 = Zona de riesgo alta. Reducir el riesgo. Evitar el riesgo compartir o transferir.</v>
      </c>
      <c r="K41" s="117" t="s">
        <v>168</v>
      </c>
      <c r="L41" s="117" t="s">
        <v>20</v>
      </c>
      <c r="M41" s="100" t="s">
        <v>360</v>
      </c>
      <c r="N41" s="68" t="str">
        <f t="array" aca="1" ref="N41" ca="1">OFFSET(valoracion,MATCH(J41&amp;K41&amp;L41,evaluacion2&amp;controles&amp;tipo,0),0)</f>
        <v>4 = Zona de riesgo alta. Reducir el riesgo. Evitar el riesgo compartir o transferir.</v>
      </c>
      <c r="O41" s="294" t="s">
        <v>227</v>
      </c>
      <c r="P41" s="100" t="s">
        <v>361</v>
      </c>
      <c r="Q41" s="100" t="s">
        <v>287</v>
      </c>
      <c r="R41" s="94" t="s">
        <v>355</v>
      </c>
      <c r="S41" s="100" t="s">
        <v>362</v>
      </c>
      <c r="T41" s="9"/>
      <c r="U41" s="114" t="s">
        <v>263</v>
      </c>
      <c r="V41" s="302" t="s">
        <v>980</v>
      </c>
      <c r="W41" s="368"/>
      <c r="X41" s="368"/>
      <c r="Y41" s="368"/>
      <c r="Z41" s="368"/>
      <c r="AA41" s="368"/>
      <c r="AB41" s="368"/>
      <c r="AC41" s="368"/>
      <c r="AD41" s="368"/>
      <c r="AE41" s="368"/>
      <c r="AF41" s="368"/>
      <c r="AG41" s="368"/>
      <c r="AH41" s="368"/>
      <c r="AI41" s="368"/>
      <c r="AJ41" s="368"/>
      <c r="AK41" s="368"/>
      <c r="AL41" s="368"/>
      <c r="AM41" s="368"/>
      <c r="AN41" s="368"/>
      <c r="AO41" s="368"/>
      <c r="AP41" s="368"/>
      <c r="AQ41" s="368"/>
      <c r="AR41" s="368"/>
      <c r="AS41" s="368"/>
      <c r="AT41" s="368"/>
      <c r="AU41" s="368"/>
      <c r="AV41" s="368"/>
      <c r="AW41" s="368"/>
      <c r="AX41" s="368"/>
      <c r="AY41" s="368"/>
      <c r="AZ41" s="368"/>
      <c r="BA41" s="368"/>
      <c r="BB41" s="368"/>
      <c r="BC41" s="368"/>
      <c r="BD41" s="368"/>
      <c r="BE41" s="368"/>
      <c r="BF41" s="368"/>
      <c r="BG41" s="368"/>
      <c r="BH41" s="368"/>
      <c r="BI41" s="368"/>
      <c r="BJ41" s="368"/>
      <c r="BK41" s="368"/>
      <c r="BL41" s="368"/>
      <c r="BM41" s="368"/>
      <c r="BN41" s="368"/>
      <c r="BO41" s="368"/>
      <c r="BP41" s="368"/>
      <c r="BQ41" s="368"/>
      <c r="BR41" s="368"/>
      <c r="BS41" s="368"/>
      <c r="BT41" s="368"/>
      <c r="BU41" s="368"/>
      <c r="BV41" s="368"/>
    </row>
    <row r="42" spans="1:74" s="5" customFormat="1" ht="384.75" hidden="1" customHeight="1" outlineLevel="1">
      <c r="A42" s="10">
        <v>25</v>
      </c>
      <c r="B42" s="115" t="s">
        <v>363</v>
      </c>
      <c r="C42" s="77" t="s">
        <v>212</v>
      </c>
      <c r="D42" s="92" t="s">
        <v>364</v>
      </c>
      <c r="E42" s="79" t="s">
        <v>863</v>
      </c>
      <c r="F42" s="100" t="s">
        <v>293</v>
      </c>
      <c r="G42" s="100" t="s">
        <v>359</v>
      </c>
      <c r="H42" s="106" t="s">
        <v>132</v>
      </c>
      <c r="I42" s="107" t="s">
        <v>139</v>
      </c>
      <c r="J42" s="110" t="str">
        <f t="array" ref="J42">INDEX(evaluacion,MATCH(H42&amp;I42,impacto&amp;probabilidad,0))</f>
        <v>4 = Zona de riesgo alta. Reducir el riesgo. Evitar el riesgo compartir o transferir.</v>
      </c>
      <c r="K42" s="111" t="s">
        <v>168</v>
      </c>
      <c r="L42" s="111" t="s">
        <v>20</v>
      </c>
      <c r="M42" s="100" t="s">
        <v>360</v>
      </c>
      <c r="N42" s="110" t="str">
        <f t="array" aca="1" ref="N42" ca="1">OFFSET(valoracion,MATCH(J42&amp;K42&amp;L42,evaluacion2&amp;controles&amp;tipo,0),0)</f>
        <v>4 = Zona de riesgo alta. Reducir el riesgo. Evitar el riesgo compartir o transferir.</v>
      </c>
      <c r="O42" s="83" t="s">
        <v>227</v>
      </c>
      <c r="P42" s="100" t="s">
        <v>361</v>
      </c>
      <c r="Q42" s="100" t="s">
        <v>287</v>
      </c>
      <c r="R42" s="94" t="s">
        <v>355</v>
      </c>
      <c r="S42" s="100" t="s">
        <v>365</v>
      </c>
      <c r="T42" s="9"/>
      <c r="U42" s="87" t="s">
        <v>263</v>
      </c>
      <c r="V42" s="302" t="s">
        <v>981</v>
      </c>
      <c r="W42" s="368"/>
      <c r="X42" s="368"/>
      <c r="Y42" s="368"/>
      <c r="Z42" s="368"/>
      <c r="AA42" s="368"/>
      <c r="AB42" s="368"/>
      <c r="AC42" s="368"/>
      <c r="AD42" s="368"/>
      <c r="AE42" s="368"/>
      <c r="AF42" s="368"/>
      <c r="AG42" s="368"/>
      <c r="AH42" s="368"/>
      <c r="AI42" s="368"/>
      <c r="AJ42" s="368"/>
      <c r="AK42" s="368"/>
      <c r="AL42" s="368"/>
      <c r="AM42" s="368"/>
      <c r="AN42" s="368"/>
      <c r="AO42" s="368"/>
      <c r="AP42" s="368"/>
      <c r="AQ42" s="368"/>
      <c r="AR42" s="368"/>
      <c r="AS42" s="368"/>
      <c r="AT42" s="368"/>
      <c r="AU42" s="368"/>
      <c r="AV42" s="368"/>
      <c r="AW42" s="368"/>
      <c r="AX42" s="368"/>
      <c r="AY42" s="368"/>
      <c r="AZ42" s="368"/>
      <c r="BA42" s="368"/>
      <c r="BB42" s="368"/>
      <c r="BC42" s="368"/>
      <c r="BD42" s="368"/>
      <c r="BE42" s="368"/>
      <c r="BF42" s="368"/>
      <c r="BG42" s="368"/>
      <c r="BH42" s="368"/>
      <c r="BI42" s="368"/>
      <c r="BJ42" s="368"/>
      <c r="BK42" s="368"/>
      <c r="BL42" s="368"/>
      <c r="BM42" s="368"/>
      <c r="BN42" s="368"/>
      <c r="BO42" s="368"/>
      <c r="BP42" s="368"/>
      <c r="BQ42" s="368"/>
      <c r="BR42" s="368"/>
      <c r="BS42" s="368"/>
      <c r="BT42" s="368"/>
      <c r="BU42" s="368"/>
      <c r="BV42" s="368"/>
    </row>
    <row r="43" spans="1:74" s="5" customFormat="1" ht="384.75" hidden="1" customHeight="1" outlineLevel="1">
      <c r="A43" s="10">
        <v>26</v>
      </c>
      <c r="B43" s="115" t="s">
        <v>327</v>
      </c>
      <c r="C43" s="77" t="s">
        <v>212</v>
      </c>
      <c r="D43" s="92" t="s">
        <v>364</v>
      </c>
      <c r="E43" s="79" t="s">
        <v>863</v>
      </c>
      <c r="F43" s="100" t="s">
        <v>293</v>
      </c>
      <c r="G43" s="100" t="s">
        <v>359</v>
      </c>
      <c r="H43" s="108" t="s">
        <v>132</v>
      </c>
      <c r="I43" s="109" t="s">
        <v>139</v>
      </c>
      <c r="J43" s="116" t="str">
        <f t="array" ref="J43">INDEX(evaluacion,MATCH(H43&amp;I43,impacto&amp;probabilidad,0))</f>
        <v>4 = Zona de riesgo alta. Reducir el riesgo. Evitar el riesgo compartir o transferir.</v>
      </c>
      <c r="K43" s="117" t="s">
        <v>168</v>
      </c>
      <c r="L43" s="117" t="s">
        <v>20</v>
      </c>
      <c r="M43" s="95" t="s">
        <v>360</v>
      </c>
      <c r="N43" s="116" t="str">
        <f t="array" aca="1" ref="N43" ca="1">OFFSET(valoracion,MATCH(J43&amp;K43&amp;L43,evaluacion2&amp;controles&amp;tipo,0),0)</f>
        <v>4 = Zona de riesgo alta. Reducir el riesgo. Evitar el riesgo compartir o transferir.</v>
      </c>
      <c r="O43" s="54" t="s">
        <v>227</v>
      </c>
      <c r="P43" s="100" t="s">
        <v>361</v>
      </c>
      <c r="Q43" s="100" t="s">
        <v>287</v>
      </c>
      <c r="R43" s="94" t="s">
        <v>355</v>
      </c>
      <c r="S43" s="100" t="s">
        <v>366</v>
      </c>
      <c r="T43" s="111"/>
      <c r="U43" s="114" t="s">
        <v>263</v>
      </c>
      <c r="V43" s="302" t="s">
        <v>982</v>
      </c>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68"/>
      <c r="AY43" s="368"/>
      <c r="AZ43" s="368"/>
      <c r="BA43" s="368"/>
      <c r="BB43" s="368"/>
      <c r="BC43" s="368"/>
      <c r="BD43" s="368"/>
      <c r="BE43" s="368"/>
      <c r="BF43" s="368"/>
      <c r="BG43" s="368"/>
      <c r="BH43" s="368"/>
      <c r="BI43" s="368"/>
      <c r="BJ43" s="368"/>
      <c r="BK43" s="368"/>
      <c r="BL43" s="368"/>
      <c r="BM43" s="368"/>
      <c r="BN43" s="368"/>
      <c r="BO43" s="368"/>
      <c r="BP43" s="368"/>
      <c r="BQ43" s="368"/>
      <c r="BR43" s="368"/>
      <c r="BS43" s="368"/>
      <c r="BT43" s="368"/>
      <c r="BU43" s="368"/>
      <c r="BV43" s="368"/>
    </row>
    <row r="44" spans="1:74" s="5" customFormat="1" ht="12.75" hidden="1" customHeight="1" outlineLevel="1">
      <c r="A44" s="10"/>
      <c r="B44" s="10"/>
      <c r="C44" s="77"/>
      <c r="D44" s="10"/>
      <c r="E44" s="10"/>
      <c r="F44" s="75"/>
      <c r="G44" s="75"/>
      <c r="H44" s="56"/>
      <c r="I44" s="23"/>
      <c r="J44" s="68"/>
      <c r="K44" s="9"/>
      <c r="L44" s="9"/>
      <c r="M44" s="9"/>
      <c r="N44" s="68"/>
      <c r="O44" s="6"/>
      <c r="P44" s="6"/>
      <c r="Q44" s="14"/>
      <c r="R44" s="9"/>
      <c r="S44" s="9"/>
      <c r="T44" s="9"/>
      <c r="U44" s="7"/>
      <c r="V44" s="14"/>
      <c r="W44" s="368"/>
      <c r="X44" s="368"/>
      <c r="Y44" s="368"/>
      <c r="Z44" s="368"/>
      <c r="AA44" s="368"/>
      <c r="AB44" s="368"/>
      <c r="AC44" s="368"/>
      <c r="AD44" s="368"/>
      <c r="AE44" s="368"/>
      <c r="AF44" s="368"/>
      <c r="AG44" s="368"/>
      <c r="AH44" s="368"/>
      <c r="AI44" s="368"/>
      <c r="AJ44" s="368"/>
      <c r="AK44" s="368"/>
      <c r="AL44" s="368"/>
      <c r="AM44" s="368"/>
      <c r="AN44" s="368"/>
      <c r="AO44" s="368"/>
      <c r="AP44" s="368"/>
      <c r="AQ44" s="368"/>
      <c r="AR44" s="368"/>
      <c r="AS44" s="368"/>
      <c r="AT44" s="368"/>
      <c r="AU44" s="368"/>
      <c r="AV44" s="368"/>
      <c r="AW44" s="368"/>
      <c r="AX44" s="368"/>
      <c r="AY44" s="368"/>
      <c r="AZ44" s="368"/>
      <c r="BA44" s="368"/>
      <c r="BB44" s="368"/>
      <c r="BC44" s="368"/>
      <c r="BD44" s="368"/>
      <c r="BE44" s="368"/>
      <c r="BF44" s="368"/>
      <c r="BG44" s="368"/>
      <c r="BH44" s="368"/>
      <c r="BI44" s="368"/>
      <c r="BJ44" s="368"/>
      <c r="BK44" s="368"/>
      <c r="BL44" s="368"/>
      <c r="BM44" s="368"/>
      <c r="BN44" s="368"/>
      <c r="BO44" s="368"/>
      <c r="BP44" s="368"/>
      <c r="BQ44" s="368"/>
      <c r="BR44" s="368"/>
      <c r="BS44" s="368"/>
      <c r="BT44" s="368"/>
      <c r="BU44" s="368"/>
      <c r="BV44" s="368"/>
    </row>
    <row r="45" spans="1:74" s="5" customFormat="1" ht="27.75" customHeight="1" collapsed="1">
      <c r="A45" s="371" t="s">
        <v>201</v>
      </c>
      <c r="B45" s="371"/>
      <c r="C45" s="371"/>
      <c r="D45" s="371"/>
      <c r="E45" s="371"/>
      <c r="F45" s="371"/>
      <c r="G45" s="371"/>
      <c r="H45" s="372" t="s">
        <v>910</v>
      </c>
      <c r="I45" s="372"/>
      <c r="J45" s="372"/>
      <c r="K45" s="372"/>
      <c r="L45" s="372"/>
      <c r="M45" s="372"/>
      <c r="N45" s="372"/>
      <c r="O45" s="372"/>
      <c r="P45" s="372"/>
      <c r="Q45" s="372"/>
      <c r="R45" s="372"/>
      <c r="S45" s="372"/>
      <c r="T45" s="372"/>
      <c r="U45" s="372"/>
      <c r="V45" s="372"/>
      <c r="W45" s="368"/>
      <c r="X45" s="368"/>
      <c r="Y45" s="368"/>
      <c r="Z45" s="368"/>
      <c r="AA45" s="368"/>
      <c r="AB45" s="368"/>
      <c r="AC45" s="368"/>
      <c r="AD45" s="368"/>
      <c r="AE45" s="368"/>
      <c r="AF45" s="368"/>
      <c r="AG45" s="368"/>
      <c r="AH45" s="368"/>
      <c r="AI45" s="368"/>
      <c r="AJ45" s="368"/>
      <c r="AK45" s="368"/>
      <c r="AL45" s="368"/>
      <c r="AM45" s="368"/>
      <c r="AN45" s="368"/>
      <c r="AO45" s="368"/>
      <c r="AP45" s="368"/>
      <c r="AQ45" s="368"/>
      <c r="AR45" s="368"/>
      <c r="AS45" s="368"/>
      <c r="AT45" s="368"/>
      <c r="AU45" s="368"/>
      <c r="AV45" s="368"/>
      <c r="AW45" s="368"/>
      <c r="AX45" s="368"/>
      <c r="AY45" s="368"/>
      <c r="AZ45" s="368"/>
      <c r="BA45" s="368"/>
      <c r="BB45" s="368"/>
      <c r="BC45" s="368"/>
      <c r="BD45" s="368"/>
      <c r="BE45" s="368"/>
      <c r="BF45" s="368"/>
      <c r="BG45" s="368"/>
      <c r="BH45" s="368"/>
      <c r="BI45" s="368"/>
      <c r="BJ45" s="368"/>
      <c r="BK45" s="368"/>
      <c r="BL45" s="368"/>
      <c r="BM45" s="368"/>
      <c r="BN45" s="368"/>
      <c r="BO45" s="368"/>
      <c r="BP45" s="368"/>
      <c r="BQ45" s="368"/>
      <c r="BR45" s="368"/>
      <c r="BS45" s="368"/>
      <c r="BT45" s="368"/>
      <c r="BU45" s="368"/>
      <c r="BV45" s="368"/>
    </row>
    <row r="46" spans="1:74" s="5" customFormat="1" ht="225" hidden="1" customHeight="1" outlineLevel="1">
      <c r="A46" s="10">
        <v>27</v>
      </c>
      <c r="B46" s="89" t="s">
        <v>367</v>
      </c>
      <c r="C46" s="77" t="s">
        <v>210</v>
      </c>
      <c r="D46" s="89" t="s">
        <v>368</v>
      </c>
      <c r="E46" s="79" t="s">
        <v>864</v>
      </c>
      <c r="F46" s="88" t="s">
        <v>865</v>
      </c>
      <c r="G46" s="88" t="s">
        <v>369</v>
      </c>
      <c r="H46" s="56" t="s">
        <v>132</v>
      </c>
      <c r="I46" s="23" t="s">
        <v>129</v>
      </c>
      <c r="J46" s="68" t="str">
        <f t="array" ref="J46">INDEX(evaluacion,MATCH(H46&amp;I46,impacto&amp;probabilidad,0))</f>
        <v>8 = Zona de riesgo alta. Reducir el riesgo. Evitar el riesgo compartir o transferir.</v>
      </c>
      <c r="K46" s="9" t="s">
        <v>168</v>
      </c>
      <c r="L46" s="9" t="s">
        <v>20</v>
      </c>
      <c r="M46" s="82" t="s">
        <v>370</v>
      </c>
      <c r="N46" s="68" t="str">
        <f t="array" aca="1" ref="N46" ca="1">OFFSET(valoracion,MATCH(J46&amp;K46&amp;L46,evaluacion2&amp;controles&amp;tipo,0),0)</f>
        <v>4 = Zona de riesgo baja. Asumir el riesgo</v>
      </c>
      <c r="O46" s="83" t="s">
        <v>371</v>
      </c>
      <c r="P46" s="83" t="s">
        <v>372</v>
      </c>
      <c r="Q46" s="84" t="s">
        <v>373</v>
      </c>
      <c r="R46" s="94" t="s">
        <v>374</v>
      </c>
      <c r="S46" s="82" t="s">
        <v>375</v>
      </c>
      <c r="T46" s="86">
        <v>1</v>
      </c>
      <c r="U46" s="87" t="s">
        <v>302</v>
      </c>
      <c r="V46" s="309" t="s">
        <v>971</v>
      </c>
      <c r="W46" s="368"/>
      <c r="X46" s="368"/>
      <c r="Y46" s="368"/>
      <c r="Z46" s="368"/>
      <c r="AA46" s="368"/>
      <c r="AB46" s="368"/>
      <c r="AC46" s="368"/>
      <c r="AD46" s="368"/>
      <c r="AE46" s="368"/>
      <c r="AF46" s="368"/>
      <c r="AG46" s="368"/>
      <c r="AH46" s="368"/>
      <c r="AI46" s="368"/>
      <c r="AJ46" s="368"/>
      <c r="AK46" s="368"/>
      <c r="AL46" s="368"/>
      <c r="AM46" s="368"/>
      <c r="AN46" s="368"/>
      <c r="AO46" s="368"/>
      <c r="AP46" s="368"/>
      <c r="AQ46" s="368"/>
      <c r="AR46" s="368"/>
      <c r="AS46" s="368"/>
      <c r="AT46" s="368"/>
      <c r="AU46" s="368"/>
      <c r="AV46" s="368"/>
      <c r="AW46" s="368"/>
      <c r="AX46" s="368"/>
      <c r="AY46" s="368"/>
      <c r="AZ46" s="368"/>
      <c r="BA46" s="368"/>
      <c r="BB46" s="368"/>
      <c r="BC46" s="368"/>
      <c r="BD46" s="368"/>
      <c r="BE46" s="368"/>
      <c r="BF46" s="368"/>
      <c r="BG46" s="368"/>
      <c r="BH46" s="368"/>
      <c r="BI46" s="368"/>
      <c r="BJ46" s="368"/>
      <c r="BK46" s="368"/>
      <c r="BL46" s="368"/>
      <c r="BM46" s="368"/>
      <c r="BN46" s="368"/>
      <c r="BO46" s="368"/>
      <c r="BP46" s="368"/>
      <c r="BQ46" s="368"/>
      <c r="BR46" s="368"/>
      <c r="BS46" s="368"/>
      <c r="BT46" s="368"/>
      <c r="BU46" s="368"/>
      <c r="BV46" s="368"/>
    </row>
    <row r="47" spans="1:74" s="5" customFormat="1" ht="408" hidden="1" customHeight="1" outlineLevel="1">
      <c r="A47" s="10">
        <v>28</v>
      </c>
      <c r="B47" s="89" t="s">
        <v>376</v>
      </c>
      <c r="C47" s="77" t="s">
        <v>208</v>
      </c>
      <c r="D47" s="89" t="s">
        <v>377</v>
      </c>
      <c r="E47" s="79" t="s">
        <v>864</v>
      </c>
      <c r="F47" s="88" t="s">
        <v>378</v>
      </c>
      <c r="G47" s="88" t="s">
        <v>379</v>
      </c>
      <c r="H47" s="56" t="s">
        <v>131</v>
      </c>
      <c r="I47" s="23" t="s">
        <v>137</v>
      </c>
      <c r="J47" s="68" t="str">
        <f t="array" ref="J47">INDEX(evaluacion,MATCH(H47&amp;I47,impacto&amp;probabilidad,0))</f>
        <v>6 = Zona de riesgo moderada. Asumir el riesgo. Reducir el Riesgo.</v>
      </c>
      <c r="K47" s="9" t="s">
        <v>168</v>
      </c>
      <c r="L47" s="9" t="s">
        <v>20</v>
      </c>
      <c r="M47" s="82" t="s">
        <v>380</v>
      </c>
      <c r="N47" s="68" t="str">
        <f t="array" aca="1" ref="N47" ca="1">OFFSET(valoracion,MATCH(J47&amp;K47&amp;L47,evaluacion2&amp;controles&amp;tipo,0),0)</f>
        <v>2 = Zona de riesgo baja. Asumir el riesgo</v>
      </c>
      <c r="O47" s="83" t="s">
        <v>371</v>
      </c>
      <c r="P47" s="83" t="s">
        <v>381</v>
      </c>
      <c r="Q47" s="84" t="s">
        <v>382</v>
      </c>
      <c r="R47" s="94" t="s">
        <v>374</v>
      </c>
      <c r="S47" s="82" t="s">
        <v>383</v>
      </c>
      <c r="T47" s="86">
        <v>1</v>
      </c>
      <c r="U47" s="87" t="s">
        <v>302</v>
      </c>
      <c r="V47" s="316" t="s">
        <v>972</v>
      </c>
      <c r="W47" s="368"/>
      <c r="X47" s="368"/>
      <c r="Y47" s="368"/>
      <c r="Z47" s="368"/>
      <c r="AA47" s="368"/>
      <c r="AB47" s="368"/>
      <c r="AC47" s="368"/>
      <c r="AD47" s="368"/>
      <c r="AE47" s="368"/>
      <c r="AF47" s="368"/>
      <c r="AG47" s="368"/>
      <c r="AH47" s="368"/>
      <c r="AI47" s="368"/>
      <c r="AJ47" s="368"/>
      <c r="AK47" s="368"/>
      <c r="AL47" s="368"/>
      <c r="AM47" s="368"/>
      <c r="AN47" s="368"/>
      <c r="AO47" s="368"/>
      <c r="AP47" s="368"/>
      <c r="AQ47" s="368"/>
      <c r="AR47" s="368"/>
      <c r="AS47" s="368"/>
      <c r="AT47" s="368"/>
      <c r="AU47" s="368"/>
      <c r="AV47" s="368"/>
      <c r="AW47" s="368"/>
      <c r="AX47" s="368"/>
      <c r="AY47" s="368"/>
      <c r="AZ47" s="368"/>
      <c r="BA47" s="368"/>
      <c r="BB47" s="368"/>
      <c r="BC47" s="368"/>
      <c r="BD47" s="368"/>
      <c r="BE47" s="368"/>
      <c r="BF47" s="368"/>
      <c r="BG47" s="368"/>
      <c r="BH47" s="368"/>
      <c r="BI47" s="368"/>
      <c r="BJ47" s="368"/>
      <c r="BK47" s="368"/>
      <c r="BL47" s="368"/>
      <c r="BM47" s="368"/>
      <c r="BN47" s="368"/>
      <c r="BO47" s="368"/>
      <c r="BP47" s="368"/>
      <c r="BQ47" s="368"/>
      <c r="BR47" s="368"/>
      <c r="BS47" s="368"/>
      <c r="BT47" s="368"/>
      <c r="BU47" s="368"/>
      <c r="BV47" s="368"/>
    </row>
    <row r="48" spans="1:74" s="5" customFormat="1" ht="369.75" hidden="1" customHeight="1" outlineLevel="1">
      <c r="A48" s="10">
        <v>29</v>
      </c>
      <c r="B48" s="89" t="s">
        <v>384</v>
      </c>
      <c r="C48" s="77" t="s">
        <v>212</v>
      </c>
      <c r="D48" s="89" t="s">
        <v>385</v>
      </c>
      <c r="E48" s="79" t="s">
        <v>863</v>
      </c>
      <c r="F48" s="100" t="s">
        <v>293</v>
      </c>
      <c r="G48" s="88" t="s">
        <v>386</v>
      </c>
      <c r="H48" s="56" t="s">
        <v>132</v>
      </c>
      <c r="I48" s="23" t="s">
        <v>129</v>
      </c>
      <c r="J48" s="68" t="str">
        <f t="array" ref="J48">INDEX(evaluacion,MATCH(H48&amp;I48,impacto&amp;probabilidad,0))</f>
        <v>8 = Zona de riesgo alta. Reducir el riesgo. Evitar el riesgo compartir o transferir.</v>
      </c>
      <c r="K48" s="9" t="s">
        <v>168</v>
      </c>
      <c r="L48" s="9" t="s">
        <v>20</v>
      </c>
      <c r="M48" s="82" t="s">
        <v>387</v>
      </c>
      <c r="N48" s="68" t="str">
        <f t="array" aca="1" ref="N48" ca="1">OFFSET(valoracion,MATCH(J48&amp;K48&amp;L48,evaluacion2&amp;controles&amp;tipo,0),0)</f>
        <v>4 = Zona de riesgo baja. Asumir el riesgo</v>
      </c>
      <c r="O48" s="83" t="s">
        <v>371</v>
      </c>
      <c r="P48" s="83" t="s">
        <v>388</v>
      </c>
      <c r="Q48" s="84" t="s">
        <v>389</v>
      </c>
      <c r="R48" s="94" t="s">
        <v>390</v>
      </c>
      <c r="S48" s="82" t="s">
        <v>391</v>
      </c>
      <c r="T48" s="86">
        <v>0</v>
      </c>
      <c r="U48" s="87" t="s">
        <v>302</v>
      </c>
      <c r="V48" s="310" t="s">
        <v>977</v>
      </c>
      <c r="W48" s="368"/>
      <c r="X48" s="368"/>
      <c r="Y48" s="368"/>
      <c r="Z48" s="368"/>
      <c r="AA48" s="368"/>
      <c r="AB48" s="368"/>
      <c r="AC48" s="368"/>
      <c r="AD48" s="368"/>
      <c r="AE48" s="368"/>
      <c r="AF48" s="368"/>
      <c r="AG48" s="368"/>
      <c r="AH48" s="368"/>
      <c r="AI48" s="368"/>
      <c r="AJ48" s="368"/>
      <c r="AK48" s="368"/>
      <c r="AL48" s="368"/>
      <c r="AM48" s="368"/>
      <c r="AN48" s="368"/>
      <c r="AO48" s="368"/>
      <c r="AP48" s="368"/>
      <c r="AQ48" s="368"/>
      <c r="AR48" s="368"/>
      <c r="AS48" s="368"/>
      <c r="AT48" s="368"/>
      <c r="AU48" s="368"/>
      <c r="AV48" s="368"/>
      <c r="AW48" s="368"/>
      <c r="AX48" s="368"/>
      <c r="AY48" s="368"/>
      <c r="AZ48" s="368"/>
      <c r="BA48" s="368"/>
      <c r="BB48" s="368"/>
      <c r="BC48" s="368"/>
      <c r="BD48" s="368"/>
      <c r="BE48" s="368"/>
      <c r="BF48" s="368"/>
      <c r="BG48" s="368"/>
      <c r="BH48" s="368"/>
      <c r="BI48" s="368"/>
      <c r="BJ48" s="368"/>
      <c r="BK48" s="368"/>
      <c r="BL48" s="368"/>
      <c r="BM48" s="368"/>
      <c r="BN48" s="368"/>
      <c r="BO48" s="368"/>
      <c r="BP48" s="368"/>
      <c r="BQ48" s="368"/>
      <c r="BR48" s="368"/>
      <c r="BS48" s="368"/>
      <c r="BT48" s="368"/>
      <c r="BU48" s="368"/>
      <c r="BV48" s="368"/>
    </row>
    <row r="49" spans="1:74" s="5" customFormat="1" ht="409.5" hidden="1" customHeight="1" outlineLevel="1">
      <c r="A49" s="10">
        <v>30</v>
      </c>
      <c r="B49" s="118" t="s">
        <v>392</v>
      </c>
      <c r="C49" s="77" t="s">
        <v>212</v>
      </c>
      <c r="D49" s="89" t="s">
        <v>393</v>
      </c>
      <c r="E49" s="79" t="s">
        <v>863</v>
      </c>
      <c r="F49" s="100" t="s">
        <v>293</v>
      </c>
      <c r="G49" s="100" t="s">
        <v>394</v>
      </c>
      <c r="H49" s="56" t="s">
        <v>132</v>
      </c>
      <c r="I49" s="23" t="s">
        <v>139</v>
      </c>
      <c r="J49" s="68" t="str">
        <f t="array" ref="J49">INDEX(evaluacion,MATCH(H49&amp;I49,impacto&amp;probabilidad,0))</f>
        <v>4 = Zona de riesgo alta. Reducir el riesgo. Evitar el riesgo compartir o transferir.</v>
      </c>
      <c r="K49" s="9" t="s">
        <v>168</v>
      </c>
      <c r="L49" s="9" t="s">
        <v>20</v>
      </c>
      <c r="M49" s="100" t="s">
        <v>244</v>
      </c>
      <c r="N49" s="68" t="str">
        <f t="array" aca="1" ref="N49" ca="1">OFFSET(valoracion,MATCH(J49&amp;K49&amp;L49,evaluacion2&amp;controles&amp;tipo,0),0)</f>
        <v>4 = Zona de riesgo alta. Reducir el riesgo. Evitar el riesgo compartir o transferir.</v>
      </c>
      <c r="O49" s="83" t="s">
        <v>371</v>
      </c>
      <c r="P49" s="100" t="s">
        <v>287</v>
      </c>
      <c r="Q49" s="100" t="s">
        <v>395</v>
      </c>
      <c r="R49" s="94" t="s">
        <v>390</v>
      </c>
      <c r="S49" s="119" t="s">
        <v>396</v>
      </c>
      <c r="T49" s="86">
        <v>0</v>
      </c>
      <c r="U49" s="87" t="s">
        <v>263</v>
      </c>
      <c r="V49" s="304" t="s">
        <v>973</v>
      </c>
      <c r="W49" s="368"/>
      <c r="X49" s="368"/>
      <c r="Y49" s="368"/>
      <c r="Z49" s="368"/>
      <c r="AA49" s="368"/>
      <c r="AB49" s="368"/>
      <c r="AC49" s="368"/>
      <c r="AD49" s="368"/>
      <c r="AE49" s="368"/>
      <c r="AF49" s="368"/>
      <c r="AG49" s="368"/>
      <c r="AH49" s="368"/>
      <c r="AI49" s="368"/>
      <c r="AJ49" s="368"/>
      <c r="AK49" s="368"/>
      <c r="AL49" s="368"/>
      <c r="AM49" s="368"/>
      <c r="AN49" s="368"/>
      <c r="AO49" s="368"/>
      <c r="AP49" s="368"/>
      <c r="AQ49" s="368"/>
      <c r="AR49" s="368"/>
      <c r="AS49" s="368"/>
      <c r="AT49" s="368"/>
      <c r="AU49" s="368"/>
      <c r="AV49" s="368"/>
      <c r="AW49" s="368"/>
      <c r="AX49" s="368"/>
      <c r="AY49" s="368"/>
      <c r="AZ49" s="368"/>
      <c r="BA49" s="368"/>
      <c r="BB49" s="368"/>
      <c r="BC49" s="368"/>
      <c r="BD49" s="368"/>
      <c r="BE49" s="368"/>
      <c r="BF49" s="368"/>
      <c r="BG49" s="368"/>
      <c r="BH49" s="368"/>
      <c r="BI49" s="368"/>
      <c r="BJ49" s="368"/>
      <c r="BK49" s="368"/>
      <c r="BL49" s="368"/>
      <c r="BM49" s="368"/>
      <c r="BN49" s="368"/>
      <c r="BO49" s="368"/>
      <c r="BP49" s="368"/>
      <c r="BQ49" s="368"/>
      <c r="BR49" s="368"/>
      <c r="BS49" s="368"/>
      <c r="BT49" s="368"/>
      <c r="BU49" s="368"/>
      <c r="BV49" s="368"/>
    </row>
    <row r="50" spans="1:74" s="5" customFormat="1" ht="409.5" hidden="1" customHeight="1" outlineLevel="1">
      <c r="A50" s="10">
        <v>31</v>
      </c>
      <c r="B50" s="95" t="s">
        <v>397</v>
      </c>
      <c r="C50" s="77" t="s">
        <v>212</v>
      </c>
      <c r="D50" s="89" t="s">
        <v>364</v>
      </c>
      <c r="E50" s="79" t="s">
        <v>863</v>
      </c>
      <c r="F50" s="100" t="s">
        <v>293</v>
      </c>
      <c r="G50" s="100" t="s">
        <v>394</v>
      </c>
      <c r="H50" s="56" t="s">
        <v>132</v>
      </c>
      <c r="I50" s="23" t="s">
        <v>139</v>
      </c>
      <c r="J50" s="68" t="str">
        <f t="array" ref="J50">INDEX(evaluacion,MATCH(H50&amp;I50,impacto&amp;probabilidad,0))</f>
        <v>4 = Zona de riesgo alta. Reducir el riesgo. Evitar el riesgo compartir o transferir.</v>
      </c>
      <c r="K50" s="9" t="s">
        <v>168</v>
      </c>
      <c r="L50" s="9" t="s">
        <v>20</v>
      </c>
      <c r="M50" s="9"/>
      <c r="N50" s="68" t="str">
        <f t="array" aca="1" ref="N50" ca="1">OFFSET(valoracion,MATCH(J50&amp;K50&amp;L50,evaluacion2&amp;controles&amp;tipo,0),0)</f>
        <v>4 = Zona de riesgo alta. Reducir el riesgo. Evitar el riesgo compartir o transferir.</v>
      </c>
      <c r="O50" s="83" t="s">
        <v>371</v>
      </c>
      <c r="P50" s="100" t="s">
        <v>287</v>
      </c>
      <c r="Q50" s="100" t="s">
        <v>395</v>
      </c>
      <c r="R50" s="94" t="s">
        <v>390</v>
      </c>
      <c r="S50" s="119" t="s">
        <v>398</v>
      </c>
      <c r="T50" s="86"/>
      <c r="U50" s="87" t="s">
        <v>263</v>
      </c>
      <c r="V50" s="304" t="s">
        <v>974</v>
      </c>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8"/>
      <c r="AY50" s="368"/>
      <c r="AZ50" s="368"/>
      <c r="BA50" s="368"/>
      <c r="BB50" s="368"/>
      <c r="BC50" s="368"/>
      <c r="BD50" s="368"/>
      <c r="BE50" s="368"/>
      <c r="BF50" s="368"/>
      <c r="BG50" s="368"/>
      <c r="BH50" s="368"/>
      <c r="BI50" s="368"/>
      <c r="BJ50" s="368"/>
      <c r="BK50" s="368"/>
      <c r="BL50" s="368"/>
      <c r="BM50" s="368"/>
      <c r="BN50" s="368"/>
      <c r="BO50" s="368"/>
      <c r="BP50" s="368"/>
      <c r="BQ50" s="368"/>
      <c r="BR50" s="368"/>
      <c r="BS50" s="368"/>
      <c r="BT50" s="368"/>
      <c r="BU50" s="368"/>
      <c r="BV50" s="368"/>
    </row>
    <row r="51" spans="1:74" s="5" customFormat="1" ht="409.5" hidden="1" customHeight="1" outlineLevel="1">
      <c r="A51" s="10">
        <v>32</v>
      </c>
      <c r="B51" s="95" t="s">
        <v>399</v>
      </c>
      <c r="C51" s="77" t="s">
        <v>212</v>
      </c>
      <c r="D51" s="89" t="s">
        <v>364</v>
      </c>
      <c r="E51" s="79" t="s">
        <v>863</v>
      </c>
      <c r="F51" s="100" t="s">
        <v>293</v>
      </c>
      <c r="G51" s="308" t="s">
        <v>400</v>
      </c>
      <c r="H51" s="56" t="s">
        <v>132</v>
      </c>
      <c r="I51" s="23" t="s">
        <v>139</v>
      </c>
      <c r="J51" s="68" t="str">
        <f t="array" ref="J51">INDEX(evaluacion,MATCH(H51&amp;I51,impacto&amp;probabilidad,0))</f>
        <v>4 = Zona de riesgo alta. Reducir el riesgo. Evitar el riesgo compartir o transferir.</v>
      </c>
      <c r="K51" s="9" t="s">
        <v>168</v>
      </c>
      <c r="L51" s="9" t="s">
        <v>20</v>
      </c>
      <c r="M51" s="100" t="s">
        <v>244</v>
      </c>
      <c r="N51" s="68" t="str">
        <f t="array" aca="1" ref="N51" ca="1">OFFSET(valoracion,MATCH(J51&amp;K51&amp;L51,evaluacion2&amp;controles&amp;tipo,0),0)</f>
        <v>4 = Zona de riesgo alta. Reducir el riesgo. Evitar el riesgo compartir o transferir.</v>
      </c>
      <c r="O51" s="83" t="s">
        <v>371</v>
      </c>
      <c r="P51" s="100" t="s">
        <v>287</v>
      </c>
      <c r="Q51" s="100" t="s">
        <v>395</v>
      </c>
      <c r="R51" s="94" t="s">
        <v>390</v>
      </c>
      <c r="S51" s="119" t="s">
        <v>401</v>
      </c>
      <c r="T51" s="86">
        <v>0</v>
      </c>
      <c r="U51" s="87" t="s">
        <v>263</v>
      </c>
      <c r="V51" s="317" t="s">
        <v>975</v>
      </c>
      <c r="W51" s="368"/>
      <c r="X51" s="368"/>
      <c r="Y51" s="368"/>
      <c r="Z51" s="368"/>
      <c r="AA51" s="368"/>
      <c r="AB51" s="368"/>
      <c r="AC51" s="368"/>
      <c r="AD51" s="368"/>
      <c r="AE51" s="368"/>
      <c r="AF51" s="368"/>
      <c r="AG51" s="368"/>
      <c r="AH51" s="368"/>
      <c r="AI51" s="368"/>
      <c r="AJ51" s="368"/>
      <c r="AK51" s="368"/>
      <c r="AL51" s="368"/>
      <c r="AM51" s="368"/>
      <c r="AN51" s="368"/>
      <c r="AO51" s="368"/>
      <c r="AP51" s="368"/>
      <c r="AQ51" s="368"/>
      <c r="AR51" s="368"/>
      <c r="AS51" s="368"/>
      <c r="AT51" s="368"/>
      <c r="AU51" s="368"/>
      <c r="AV51" s="368"/>
      <c r="AW51" s="368"/>
      <c r="AX51" s="368"/>
      <c r="AY51" s="368"/>
      <c r="AZ51" s="368"/>
      <c r="BA51" s="368"/>
      <c r="BB51" s="368"/>
      <c r="BC51" s="368"/>
      <c r="BD51" s="368"/>
      <c r="BE51" s="368"/>
      <c r="BF51" s="368"/>
      <c r="BG51" s="368"/>
      <c r="BH51" s="368"/>
      <c r="BI51" s="368"/>
      <c r="BJ51" s="368"/>
      <c r="BK51" s="368"/>
      <c r="BL51" s="368"/>
      <c r="BM51" s="368"/>
      <c r="BN51" s="368"/>
      <c r="BO51" s="368"/>
      <c r="BP51" s="368"/>
      <c r="BQ51" s="368"/>
      <c r="BR51" s="368"/>
      <c r="BS51" s="368"/>
      <c r="BT51" s="368"/>
      <c r="BU51" s="368"/>
      <c r="BV51" s="368"/>
    </row>
    <row r="52" spans="1:74" s="5" customFormat="1" ht="384.75" hidden="1" customHeight="1" outlineLevel="1">
      <c r="A52" s="10">
        <v>33</v>
      </c>
      <c r="B52" s="95" t="s">
        <v>334</v>
      </c>
      <c r="C52" s="77" t="s">
        <v>212</v>
      </c>
      <c r="D52" s="89" t="s">
        <v>364</v>
      </c>
      <c r="E52" s="79" t="s">
        <v>863</v>
      </c>
      <c r="F52" s="100" t="s">
        <v>293</v>
      </c>
      <c r="G52" s="100" t="s">
        <v>400</v>
      </c>
      <c r="H52" s="108" t="s">
        <v>132</v>
      </c>
      <c r="I52" s="109" t="s">
        <v>139</v>
      </c>
      <c r="J52" s="116" t="str">
        <f t="array" ref="J52">INDEX(evaluacion,MATCH(H52&amp;I52,impacto&amp;probabilidad,0))</f>
        <v>4 = Zona de riesgo alta. Reducir el riesgo. Evitar el riesgo compartir o transferir.</v>
      </c>
      <c r="K52" s="117" t="s">
        <v>168</v>
      </c>
      <c r="L52" s="117" t="s">
        <v>20</v>
      </c>
      <c r="M52" s="95" t="s">
        <v>244</v>
      </c>
      <c r="N52" s="116" t="str">
        <f t="array" aca="1" ref="N52" ca="1">OFFSET(valoracion,MATCH(J52&amp;K52&amp;L52,evaluacion2&amp;controles&amp;tipo,0),0)</f>
        <v>4 = Zona de riesgo alta. Reducir el riesgo. Evitar el riesgo compartir o transferir.</v>
      </c>
      <c r="O52" s="105" t="s">
        <v>371</v>
      </c>
      <c r="P52" s="100" t="s">
        <v>287</v>
      </c>
      <c r="Q52" s="100" t="s">
        <v>395</v>
      </c>
      <c r="R52" s="94" t="s">
        <v>390</v>
      </c>
      <c r="S52" s="119" t="s">
        <v>402</v>
      </c>
      <c r="T52" s="120">
        <v>0</v>
      </c>
      <c r="U52" s="121" t="s">
        <v>263</v>
      </c>
      <c r="V52" s="316" t="s">
        <v>976</v>
      </c>
      <c r="W52" s="368"/>
      <c r="X52" s="368"/>
      <c r="Y52" s="368"/>
      <c r="Z52" s="368"/>
      <c r="AA52" s="368"/>
      <c r="AB52" s="368"/>
      <c r="AC52" s="368"/>
      <c r="AD52" s="368"/>
      <c r="AE52" s="368"/>
      <c r="AF52" s="368"/>
      <c r="AG52" s="368"/>
      <c r="AH52" s="368"/>
      <c r="AI52" s="368"/>
      <c r="AJ52" s="368"/>
      <c r="AK52" s="368"/>
      <c r="AL52" s="368"/>
      <c r="AM52" s="368"/>
      <c r="AN52" s="368"/>
      <c r="AO52" s="368"/>
      <c r="AP52" s="368"/>
      <c r="AQ52" s="368"/>
      <c r="AR52" s="368"/>
      <c r="AS52" s="368"/>
      <c r="AT52" s="368"/>
      <c r="AU52" s="368"/>
      <c r="AV52" s="368"/>
      <c r="AW52" s="368"/>
      <c r="AX52" s="368"/>
      <c r="AY52" s="368"/>
      <c r="AZ52" s="368"/>
      <c r="BA52" s="368"/>
      <c r="BB52" s="368"/>
      <c r="BC52" s="368"/>
      <c r="BD52" s="368"/>
      <c r="BE52" s="368"/>
      <c r="BF52" s="368"/>
      <c r="BG52" s="368"/>
      <c r="BH52" s="368"/>
      <c r="BI52" s="368"/>
      <c r="BJ52" s="368"/>
      <c r="BK52" s="368"/>
      <c r="BL52" s="368"/>
      <c r="BM52" s="368"/>
      <c r="BN52" s="368"/>
      <c r="BO52" s="368"/>
      <c r="BP52" s="368"/>
      <c r="BQ52" s="368"/>
      <c r="BR52" s="368"/>
      <c r="BS52" s="368"/>
      <c r="BT52" s="368"/>
      <c r="BU52" s="368"/>
      <c r="BV52" s="368"/>
    </row>
    <row r="53" spans="1:74" s="5" customFormat="1" ht="12.75" hidden="1" customHeight="1" outlineLevel="1">
      <c r="A53" s="10"/>
      <c r="B53" s="10"/>
      <c r="C53" s="77"/>
      <c r="D53" s="10"/>
      <c r="E53" s="10"/>
      <c r="F53" s="75"/>
      <c r="G53" s="75"/>
      <c r="H53" s="56"/>
      <c r="I53" s="23"/>
      <c r="J53" s="68"/>
      <c r="K53" s="9"/>
      <c r="L53" s="9"/>
      <c r="M53" s="9"/>
      <c r="N53" s="68"/>
      <c r="O53" s="6"/>
      <c r="P53" s="6"/>
      <c r="Q53" s="14"/>
      <c r="R53" s="9"/>
      <c r="S53" s="9"/>
      <c r="T53" s="9"/>
      <c r="U53" s="7"/>
      <c r="V53" s="14"/>
      <c r="W53" s="368"/>
      <c r="X53" s="368"/>
      <c r="Y53" s="368"/>
      <c r="Z53" s="368"/>
      <c r="AA53" s="368"/>
      <c r="AB53" s="368"/>
      <c r="AC53" s="368"/>
      <c r="AD53" s="368"/>
      <c r="AE53" s="368"/>
      <c r="AF53" s="368"/>
      <c r="AG53" s="368"/>
      <c r="AH53" s="368"/>
      <c r="AI53" s="368"/>
      <c r="AJ53" s="368"/>
      <c r="AK53" s="368"/>
      <c r="AL53" s="368"/>
      <c r="AM53" s="368"/>
      <c r="AN53" s="368"/>
      <c r="AO53" s="368"/>
      <c r="AP53" s="368"/>
      <c r="AQ53" s="368"/>
      <c r="AR53" s="368"/>
      <c r="AS53" s="368"/>
      <c r="AT53" s="368"/>
      <c r="AU53" s="368"/>
      <c r="AV53" s="368"/>
      <c r="AW53" s="368"/>
      <c r="AX53" s="368"/>
      <c r="AY53" s="368"/>
      <c r="AZ53" s="368"/>
      <c r="BA53" s="368"/>
      <c r="BB53" s="368"/>
      <c r="BC53" s="368"/>
      <c r="BD53" s="368"/>
      <c r="BE53" s="368"/>
      <c r="BF53" s="368"/>
      <c r="BG53" s="368"/>
      <c r="BH53" s="368"/>
      <c r="BI53" s="368"/>
      <c r="BJ53" s="368"/>
      <c r="BK53" s="368"/>
      <c r="BL53" s="368"/>
      <c r="BM53" s="368"/>
      <c r="BN53" s="368"/>
      <c r="BO53" s="368"/>
      <c r="BP53" s="368"/>
      <c r="BQ53" s="368"/>
      <c r="BR53" s="368"/>
      <c r="BS53" s="368"/>
      <c r="BT53" s="368"/>
      <c r="BU53" s="368"/>
      <c r="BV53" s="368"/>
    </row>
    <row r="54" spans="1:74" s="5" customFormat="1" ht="27.75" customHeight="1" collapsed="1">
      <c r="A54" s="375" t="s">
        <v>936</v>
      </c>
      <c r="B54" s="375"/>
      <c r="C54" s="375"/>
      <c r="D54" s="375"/>
      <c r="E54" s="375"/>
      <c r="F54" s="375"/>
      <c r="G54" s="375"/>
      <c r="H54" s="372" t="s">
        <v>911</v>
      </c>
      <c r="I54" s="372"/>
      <c r="J54" s="372"/>
      <c r="K54" s="372"/>
      <c r="L54" s="372"/>
      <c r="M54" s="372"/>
      <c r="N54" s="372"/>
      <c r="O54" s="372"/>
      <c r="P54" s="372"/>
      <c r="Q54" s="372"/>
      <c r="R54" s="372"/>
      <c r="S54" s="372"/>
      <c r="T54" s="372"/>
      <c r="U54" s="372"/>
      <c r="V54" s="372"/>
      <c r="W54" s="368"/>
      <c r="X54" s="368"/>
      <c r="Y54" s="368"/>
      <c r="Z54" s="368"/>
      <c r="AA54" s="368"/>
      <c r="AB54" s="368"/>
      <c r="AC54" s="368"/>
      <c r="AD54" s="368"/>
      <c r="AE54" s="368"/>
      <c r="AF54" s="368"/>
      <c r="AG54" s="368"/>
      <c r="AH54" s="368"/>
      <c r="AI54" s="368"/>
      <c r="AJ54" s="368"/>
      <c r="AK54" s="368"/>
      <c r="AL54" s="368"/>
      <c r="AM54" s="368"/>
      <c r="AN54" s="368"/>
      <c r="AO54" s="368"/>
      <c r="AP54" s="368"/>
      <c r="AQ54" s="368"/>
      <c r="AR54" s="368"/>
      <c r="AS54" s="368"/>
      <c r="AT54" s="368"/>
      <c r="AU54" s="368"/>
      <c r="AV54" s="368"/>
      <c r="AW54" s="368"/>
      <c r="AX54" s="368"/>
      <c r="AY54" s="368"/>
      <c r="AZ54" s="368"/>
      <c r="BA54" s="368"/>
      <c r="BB54" s="368"/>
      <c r="BC54" s="368"/>
      <c r="BD54" s="368"/>
      <c r="BE54" s="368"/>
      <c r="BF54" s="368"/>
      <c r="BG54" s="368"/>
      <c r="BH54" s="368"/>
      <c r="BI54" s="368"/>
      <c r="BJ54" s="368"/>
      <c r="BK54" s="368"/>
      <c r="BL54" s="368"/>
      <c r="BM54" s="368"/>
      <c r="BN54" s="368"/>
      <c r="BO54" s="368"/>
      <c r="BP54" s="368"/>
      <c r="BQ54" s="368"/>
      <c r="BR54" s="368"/>
      <c r="BS54" s="368"/>
      <c r="BT54" s="368"/>
      <c r="BU54" s="368"/>
      <c r="BV54" s="368"/>
    </row>
    <row r="55" spans="1:74" s="5" customFormat="1" ht="409.5" hidden="1" customHeight="1" outlineLevel="1">
      <c r="A55" s="89">
        <v>34</v>
      </c>
      <c r="B55" s="89" t="s">
        <v>412</v>
      </c>
      <c r="C55" s="77" t="s">
        <v>208</v>
      </c>
      <c r="D55" s="89" t="s">
        <v>413</v>
      </c>
      <c r="E55" s="79" t="s">
        <v>866</v>
      </c>
      <c r="F55" s="88" t="s">
        <v>867</v>
      </c>
      <c r="G55" s="88" t="s">
        <v>414</v>
      </c>
      <c r="H55" s="56" t="s">
        <v>132</v>
      </c>
      <c r="I55" s="23" t="s">
        <v>129</v>
      </c>
      <c r="J55" s="68" t="str">
        <f t="array" ref="J55">INDEX(evaluacion,MATCH(H55&amp;I55,impacto&amp;probabilidad,0))</f>
        <v>8 = Zona de riesgo alta. Reducir el riesgo. Evitar el riesgo compartir o transferir.</v>
      </c>
      <c r="K55" s="9" t="s">
        <v>168</v>
      </c>
      <c r="L55" s="9" t="s">
        <v>20</v>
      </c>
      <c r="M55" s="82" t="s">
        <v>415</v>
      </c>
      <c r="N55" s="68" t="str">
        <f t="array" aca="1" ref="N55" ca="1">OFFSET(valoracion,MATCH(J55&amp;K55&amp;L55,evaluacion2&amp;controles&amp;tipo,0),0)</f>
        <v>4 = Zona de riesgo baja. Asumir el riesgo</v>
      </c>
      <c r="O55" s="83" t="s">
        <v>227</v>
      </c>
      <c r="P55" s="83" t="s">
        <v>416</v>
      </c>
      <c r="Q55" s="84" t="s">
        <v>417</v>
      </c>
      <c r="R55" s="94" t="s">
        <v>418</v>
      </c>
      <c r="S55" s="82" t="s">
        <v>951</v>
      </c>
      <c r="T55" s="86">
        <v>1</v>
      </c>
      <c r="U55" s="87" t="s">
        <v>302</v>
      </c>
      <c r="V55" s="314" t="s">
        <v>1020</v>
      </c>
      <c r="W55" s="368"/>
      <c r="X55" s="368"/>
      <c r="Y55" s="368"/>
      <c r="Z55" s="368"/>
      <c r="AA55" s="368"/>
      <c r="AB55" s="368"/>
      <c r="AC55" s="368"/>
      <c r="AD55" s="368"/>
      <c r="AE55" s="368"/>
      <c r="AF55" s="368"/>
      <c r="AG55" s="368"/>
      <c r="AH55" s="368"/>
      <c r="AI55" s="368"/>
      <c r="AJ55" s="368"/>
      <c r="AK55" s="368"/>
      <c r="AL55" s="368"/>
      <c r="AM55" s="368"/>
      <c r="AN55" s="368"/>
      <c r="AO55" s="368"/>
      <c r="AP55" s="368"/>
      <c r="AQ55" s="368"/>
      <c r="AR55" s="368"/>
      <c r="AS55" s="368"/>
      <c r="AT55" s="368"/>
      <c r="AU55" s="368"/>
      <c r="AV55" s="368"/>
      <c r="AW55" s="368"/>
      <c r="AX55" s="368"/>
      <c r="AY55" s="368"/>
      <c r="AZ55" s="368"/>
      <c r="BA55" s="368"/>
      <c r="BB55" s="368"/>
      <c r="BC55" s="368"/>
      <c r="BD55" s="368"/>
      <c r="BE55" s="368"/>
      <c r="BF55" s="368"/>
      <c r="BG55" s="368"/>
      <c r="BH55" s="368"/>
      <c r="BI55" s="368"/>
      <c r="BJ55" s="368"/>
      <c r="BK55" s="368"/>
      <c r="BL55" s="368"/>
      <c r="BM55" s="368"/>
      <c r="BN55" s="368"/>
      <c r="BO55" s="368"/>
      <c r="BP55" s="368"/>
      <c r="BQ55" s="368"/>
      <c r="BR55" s="368"/>
      <c r="BS55" s="368"/>
      <c r="BT55" s="368"/>
      <c r="BU55" s="368"/>
      <c r="BV55" s="368"/>
    </row>
    <row r="56" spans="1:74" s="5" customFormat="1" ht="409.5" hidden="1" customHeight="1" outlineLevel="1">
      <c r="A56" s="89">
        <v>35</v>
      </c>
      <c r="B56" s="89" t="s">
        <v>419</v>
      </c>
      <c r="C56" s="77" t="s">
        <v>210</v>
      </c>
      <c r="D56" s="89" t="s">
        <v>420</v>
      </c>
      <c r="E56" s="79" t="s">
        <v>866</v>
      </c>
      <c r="F56" s="129" t="s">
        <v>868</v>
      </c>
      <c r="G56" s="88" t="s">
        <v>421</v>
      </c>
      <c r="H56" s="56" t="s">
        <v>128</v>
      </c>
      <c r="I56" s="23" t="s">
        <v>137</v>
      </c>
      <c r="J56" s="68" t="str">
        <f t="array" ref="J56">INDEX(evaluacion,MATCH(H56&amp;I56,impacto&amp;probabilidad,0))</f>
        <v>9 = Zona de riesgo alta. Reducir el riesgo. Evitar el riesgo compartir o transferir.</v>
      </c>
      <c r="K56" s="9" t="s">
        <v>168</v>
      </c>
      <c r="L56" s="9" t="s">
        <v>20</v>
      </c>
      <c r="M56" s="82" t="s">
        <v>422</v>
      </c>
      <c r="N56" s="68" t="str">
        <f t="array" aca="1" ref="N56" ca="1">OFFSET(valoracion,MATCH(J56&amp;K56&amp;L56,evaluacion2&amp;controles&amp;tipo,0),0)</f>
        <v>3 = Zona de riesgo moderada. Asumir el riesgo. Reducir el Riesgo.</v>
      </c>
      <c r="O56" s="83" t="s">
        <v>371</v>
      </c>
      <c r="P56" s="83" t="s">
        <v>423</v>
      </c>
      <c r="Q56" s="84" t="s">
        <v>424</v>
      </c>
      <c r="R56" s="94" t="s">
        <v>418</v>
      </c>
      <c r="S56" s="96" t="s">
        <v>425</v>
      </c>
      <c r="T56" s="86">
        <v>1</v>
      </c>
      <c r="U56" s="87" t="s">
        <v>302</v>
      </c>
      <c r="V56" s="314" t="s">
        <v>1018</v>
      </c>
      <c r="W56" s="368"/>
      <c r="X56" s="368"/>
      <c r="Y56" s="368"/>
      <c r="Z56" s="368"/>
      <c r="AA56" s="368"/>
      <c r="AB56" s="368"/>
      <c r="AC56" s="368"/>
      <c r="AD56" s="368"/>
      <c r="AE56" s="368"/>
      <c r="AF56" s="368"/>
      <c r="AG56" s="368"/>
      <c r="AH56" s="368"/>
      <c r="AI56" s="368"/>
      <c r="AJ56" s="368"/>
      <c r="AK56" s="368"/>
      <c r="AL56" s="368"/>
      <c r="AM56" s="368"/>
      <c r="AN56" s="368"/>
      <c r="AO56" s="368"/>
      <c r="AP56" s="368"/>
      <c r="AQ56" s="368"/>
      <c r="AR56" s="368"/>
      <c r="AS56" s="368"/>
      <c r="AT56" s="368"/>
      <c r="AU56" s="368"/>
      <c r="AV56" s="368"/>
      <c r="AW56" s="368"/>
      <c r="AX56" s="368"/>
      <c r="AY56" s="368"/>
      <c r="AZ56" s="368"/>
      <c r="BA56" s="368"/>
      <c r="BB56" s="368"/>
      <c r="BC56" s="368"/>
      <c r="BD56" s="368"/>
      <c r="BE56" s="368"/>
      <c r="BF56" s="368"/>
      <c r="BG56" s="368"/>
      <c r="BH56" s="368"/>
      <c r="BI56" s="368"/>
      <c r="BJ56" s="368"/>
      <c r="BK56" s="368"/>
      <c r="BL56" s="368"/>
      <c r="BM56" s="368"/>
      <c r="BN56" s="368"/>
      <c r="BO56" s="368"/>
      <c r="BP56" s="368"/>
      <c r="BQ56" s="368"/>
      <c r="BR56" s="368"/>
      <c r="BS56" s="368"/>
      <c r="BT56" s="368"/>
      <c r="BU56" s="368"/>
      <c r="BV56" s="368"/>
    </row>
    <row r="57" spans="1:74" s="5" customFormat="1" ht="409.5" hidden="1" customHeight="1" outlineLevel="1">
      <c r="A57" s="89">
        <v>36</v>
      </c>
      <c r="B57" s="115" t="s">
        <v>426</v>
      </c>
      <c r="C57" s="77" t="s">
        <v>212</v>
      </c>
      <c r="D57" s="92" t="s">
        <v>279</v>
      </c>
      <c r="E57" s="79" t="s">
        <v>863</v>
      </c>
      <c r="F57" s="100" t="s">
        <v>293</v>
      </c>
      <c r="G57" s="100" t="s">
        <v>294</v>
      </c>
      <c r="H57" s="56" t="s">
        <v>133</v>
      </c>
      <c r="I57" s="23" t="s">
        <v>139</v>
      </c>
      <c r="J57" s="68" t="str">
        <f t="array" ref="J57">INDEX(evaluacion,MATCH(H57&amp;I57,impacto&amp;probabilidad,0))</f>
        <v>5 = Zona de riesgo alta. Reducir el riesgo. Evitar el riesgo compartir o transferir.</v>
      </c>
      <c r="K57" s="9" t="s">
        <v>168</v>
      </c>
      <c r="L57" s="9" t="s">
        <v>20</v>
      </c>
      <c r="M57" s="100" t="s">
        <v>244</v>
      </c>
      <c r="N57" s="68" t="str">
        <f t="array" aca="1" ref="N57" ca="1">OFFSET(valoracion,MATCH(J57&amp;K57&amp;L57,evaluacion2&amp;controles&amp;tipo,0),0)</f>
        <v>3 = Zona de riesgo baja. Asumir el riesgo</v>
      </c>
      <c r="O57" s="83" t="s">
        <v>371</v>
      </c>
      <c r="P57" s="100" t="s">
        <v>287</v>
      </c>
      <c r="Q57" s="100" t="s">
        <v>406</v>
      </c>
      <c r="R57" s="94" t="s">
        <v>418</v>
      </c>
      <c r="S57" s="100" t="s">
        <v>427</v>
      </c>
      <c r="T57" s="86">
        <v>0</v>
      </c>
      <c r="U57" s="87" t="s">
        <v>263</v>
      </c>
      <c r="V57" s="302" t="s">
        <v>994</v>
      </c>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68"/>
      <c r="BC57" s="368"/>
      <c r="BD57" s="368"/>
      <c r="BE57" s="368"/>
      <c r="BF57" s="368"/>
      <c r="BG57" s="368"/>
      <c r="BH57" s="368"/>
      <c r="BI57" s="368"/>
      <c r="BJ57" s="368"/>
      <c r="BK57" s="368"/>
      <c r="BL57" s="368"/>
      <c r="BM57" s="368"/>
      <c r="BN57" s="368"/>
      <c r="BO57" s="368"/>
      <c r="BP57" s="368"/>
      <c r="BQ57" s="368"/>
      <c r="BR57" s="368"/>
      <c r="BS57" s="368"/>
      <c r="BT57" s="368"/>
      <c r="BU57" s="368"/>
      <c r="BV57" s="368"/>
    </row>
    <row r="58" spans="1:74" s="5" customFormat="1" ht="409.5" hidden="1" customHeight="1" outlineLevel="1">
      <c r="A58" s="89">
        <v>37</v>
      </c>
      <c r="B58" s="95" t="s">
        <v>428</v>
      </c>
      <c r="C58" s="77" t="s">
        <v>212</v>
      </c>
      <c r="D58" s="92" t="s">
        <v>279</v>
      </c>
      <c r="E58" s="79" t="s">
        <v>863</v>
      </c>
      <c r="F58" s="100" t="s">
        <v>293</v>
      </c>
      <c r="G58" s="100" t="s">
        <v>294</v>
      </c>
      <c r="H58" s="56" t="s">
        <v>133</v>
      </c>
      <c r="I58" s="23" t="s">
        <v>139</v>
      </c>
      <c r="J58" s="68" t="str">
        <f t="array" ref="J58">INDEX(evaluacion,MATCH(H58&amp;I58,impacto&amp;probabilidad,0))</f>
        <v>5 = Zona de riesgo alta. Reducir el riesgo. Evitar el riesgo compartir o transferir.</v>
      </c>
      <c r="K58" s="9" t="s">
        <v>168</v>
      </c>
      <c r="L58" s="9" t="s">
        <v>20</v>
      </c>
      <c r="M58" s="100" t="s">
        <v>244</v>
      </c>
      <c r="N58" s="68" t="str">
        <f t="array" aca="1" ref="N58" ca="1">OFFSET(valoracion,MATCH(J58&amp;K58&amp;L58,evaluacion2&amp;controles&amp;tipo,0),0)</f>
        <v>3 = Zona de riesgo baja. Asumir el riesgo</v>
      </c>
      <c r="O58" s="83" t="s">
        <v>371</v>
      </c>
      <c r="P58" s="100" t="s">
        <v>287</v>
      </c>
      <c r="Q58" s="100" t="s">
        <v>406</v>
      </c>
      <c r="R58" s="94" t="s">
        <v>418</v>
      </c>
      <c r="S58" s="100" t="s">
        <v>427</v>
      </c>
      <c r="T58" s="86">
        <v>0</v>
      </c>
      <c r="U58" s="87" t="s">
        <v>263</v>
      </c>
      <c r="V58" s="302" t="s">
        <v>994</v>
      </c>
      <c r="W58" s="368"/>
      <c r="X58" s="368"/>
      <c r="Y58" s="368"/>
      <c r="Z58" s="368"/>
      <c r="AA58" s="368"/>
      <c r="AB58" s="368"/>
      <c r="AC58" s="368"/>
      <c r="AD58" s="368"/>
      <c r="AE58" s="368"/>
      <c r="AF58" s="368"/>
      <c r="AG58" s="368"/>
      <c r="AH58" s="368"/>
      <c r="AI58" s="368"/>
      <c r="AJ58" s="368"/>
      <c r="AK58" s="368"/>
      <c r="AL58" s="368"/>
      <c r="AM58" s="368"/>
      <c r="AN58" s="368"/>
      <c r="AO58" s="368"/>
      <c r="AP58" s="368"/>
      <c r="AQ58" s="368"/>
      <c r="AR58" s="368"/>
      <c r="AS58" s="368"/>
      <c r="AT58" s="368"/>
      <c r="AU58" s="368"/>
      <c r="AV58" s="368"/>
      <c r="AW58" s="368"/>
      <c r="AX58" s="368"/>
      <c r="AY58" s="368"/>
      <c r="AZ58" s="368"/>
      <c r="BA58" s="368"/>
      <c r="BB58" s="368"/>
      <c r="BC58" s="368"/>
      <c r="BD58" s="368"/>
      <c r="BE58" s="368"/>
      <c r="BF58" s="368"/>
      <c r="BG58" s="368"/>
      <c r="BH58" s="368"/>
      <c r="BI58" s="368"/>
      <c r="BJ58" s="368"/>
      <c r="BK58" s="368"/>
      <c r="BL58" s="368"/>
      <c r="BM58" s="368"/>
      <c r="BN58" s="368"/>
      <c r="BO58" s="368"/>
      <c r="BP58" s="368"/>
      <c r="BQ58" s="368"/>
      <c r="BR58" s="368"/>
      <c r="BS58" s="368"/>
      <c r="BT58" s="368"/>
      <c r="BU58" s="368"/>
      <c r="BV58" s="368"/>
    </row>
    <row r="59" spans="1:74" s="5" customFormat="1" ht="409.5" hidden="1" customHeight="1" outlineLevel="1">
      <c r="A59" s="89">
        <v>38</v>
      </c>
      <c r="B59" s="95" t="s">
        <v>429</v>
      </c>
      <c r="C59" s="77" t="s">
        <v>212</v>
      </c>
      <c r="D59" s="92" t="s">
        <v>279</v>
      </c>
      <c r="E59" s="79" t="s">
        <v>863</v>
      </c>
      <c r="F59" s="100" t="s">
        <v>293</v>
      </c>
      <c r="G59" s="100" t="s">
        <v>430</v>
      </c>
      <c r="H59" s="56" t="s">
        <v>133</v>
      </c>
      <c r="I59" s="23" t="s">
        <v>139</v>
      </c>
      <c r="J59" s="68" t="str">
        <f t="array" ref="J59">INDEX(evaluacion,MATCH(H59&amp;I59,impacto&amp;probabilidad,0))</f>
        <v>5 = Zona de riesgo alta. Reducir el riesgo. Evitar el riesgo compartir o transferir.</v>
      </c>
      <c r="K59" s="9" t="s">
        <v>168</v>
      </c>
      <c r="L59" s="9" t="s">
        <v>20</v>
      </c>
      <c r="M59" s="100" t="s">
        <v>244</v>
      </c>
      <c r="N59" s="68" t="str">
        <f t="array" aca="1" ref="N59" ca="1">OFFSET(valoracion,MATCH(J59&amp;K59&amp;L59,evaluacion2&amp;controles&amp;tipo,0),0)</f>
        <v>3 = Zona de riesgo baja. Asumir el riesgo</v>
      </c>
      <c r="O59" s="83" t="s">
        <v>371</v>
      </c>
      <c r="P59" s="100" t="s">
        <v>287</v>
      </c>
      <c r="Q59" s="100" t="s">
        <v>406</v>
      </c>
      <c r="R59" s="94" t="s">
        <v>418</v>
      </c>
      <c r="S59" s="100" t="s">
        <v>427</v>
      </c>
      <c r="T59" s="86">
        <v>0</v>
      </c>
      <c r="U59" s="87" t="s">
        <v>263</v>
      </c>
      <c r="V59" s="302" t="s">
        <v>994</v>
      </c>
      <c r="W59" s="368"/>
      <c r="X59" s="368"/>
      <c r="Y59" s="368"/>
      <c r="Z59" s="368"/>
      <c r="AA59" s="368"/>
      <c r="AB59" s="368"/>
      <c r="AC59" s="368"/>
      <c r="AD59" s="368"/>
      <c r="AE59" s="368"/>
      <c r="AF59" s="368"/>
      <c r="AG59" s="368"/>
      <c r="AH59" s="368"/>
      <c r="AI59" s="368"/>
      <c r="AJ59" s="368"/>
      <c r="AK59" s="368"/>
      <c r="AL59" s="368"/>
      <c r="AM59" s="368"/>
      <c r="AN59" s="368"/>
      <c r="AO59" s="368"/>
      <c r="AP59" s="368"/>
      <c r="AQ59" s="368"/>
      <c r="AR59" s="368"/>
      <c r="AS59" s="368"/>
      <c r="AT59" s="368"/>
      <c r="AU59" s="368"/>
      <c r="AV59" s="368"/>
      <c r="AW59" s="368"/>
      <c r="AX59" s="368"/>
      <c r="AY59" s="368"/>
      <c r="AZ59" s="368"/>
      <c r="BA59" s="368"/>
      <c r="BB59" s="368"/>
      <c r="BC59" s="368"/>
      <c r="BD59" s="368"/>
      <c r="BE59" s="368"/>
      <c r="BF59" s="368"/>
      <c r="BG59" s="368"/>
      <c r="BH59" s="368"/>
      <c r="BI59" s="368"/>
      <c r="BJ59" s="368"/>
      <c r="BK59" s="368"/>
      <c r="BL59" s="368"/>
      <c r="BM59" s="368"/>
      <c r="BN59" s="368"/>
      <c r="BO59" s="368"/>
      <c r="BP59" s="368"/>
      <c r="BQ59" s="368"/>
      <c r="BR59" s="368"/>
      <c r="BS59" s="368"/>
      <c r="BT59" s="368"/>
      <c r="BU59" s="368"/>
      <c r="BV59" s="368"/>
    </row>
    <row r="60" spans="1:74" s="5" customFormat="1" ht="409.5" hidden="1" customHeight="1" outlineLevel="1">
      <c r="A60" s="89">
        <v>39</v>
      </c>
      <c r="B60" s="95" t="s">
        <v>431</v>
      </c>
      <c r="C60" s="77" t="s">
        <v>212</v>
      </c>
      <c r="D60" s="92" t="s">
        <v>279</v>
      </c>
      <c r="E60" s="79" t="s">
        <v>863</v>
      </c>
      <c r="F60" s="100" t="s">
        <v>293</v>
      </c>
      <c r="G60" s="100" t="s">
        <v>430</v>
      </c>
      <c r="H60" s="106" t="s">
        <v>133</v>
      </c>
      <c r="I60" s="107" t="s">
        <v>139</v>
      </c>
      <c r="J60" s="110" t="str">
        <f t="array" ref="J60">INDEX(evaluacion,MATCH(H60&amp;I60,impacto&amp;probabilidad,0))</f>
        <v>5 = Zona de riesgo alta. Reducir el riesgo. Evitar el riesgo compartir o transferir.</v>
      </c>
      <c r="K60" s="111" t="s">
        <v>168</v>
      </c>
      <c r="L60" s="111" t="s">
        <v>20</v>
      </c>
      <c r="M60" s="100" t="s">
        <v>244</v>
      </c>
      <c r="N60" s="126" t="str">
        <f t="array" aca="1" ref="N60" ca="1">OFFSET(valoracion,MATCH(J60&amp;K60&amp;L60,evaluacion2&amp;controles&amp;tipo,0),0)</f>
        <v>3 = Zona de riesgo baja. Asumir el riesgo</v>
      </c>
      <c r="O60" s="89" t="s">
        <v>371</v>
      </c>
      <c r="P60" s="100" t="s">
        <v>287</v>
      </c>
      <c r="Q60" s="100" t="s">
        <v>406</v>
      </c>
      <c r="R60" s="94" t="s">
        <v>418</v>
      </c>
      <c r="S60" s="100" t="s">
        <v>427</v>
      </c>
      <c r="T60" s="86">
        <v>0</v>
      </c>
      <c r="U60" s="87" t="s">
        <v>263</v>
      </c>
      <c r="V60" s="302" t="s">
        <v>994</v>
      </c>
      <c r="W60" s="368"/>
      <c r="X60" s="368"/>
      <c r="Y60" s="368"/>
      <c r="Z60" s="368"/>
      <c r="AA60" s="368"/>
      <c r="AB60" s="368"/>
      <c r="AC60" s="368"/>
      <c r="AD60" s="368"/>
      <c r="AE60" s="368"/>
      <c r="AF60" s="368"/>
      <c r="AG60" s="368"/>
      <c r="AH60" s="368"/>
      <c r="AI60" s="368"/>
      <c r="AJ60" s="368"/>
      <c r="AK60" s="368"/>
      <c r="AL60" s="368"/>
      <c r="AM60" s="368"/>
      <c r="AN60" s="368"/>
      <c r="AO60" s="368"/>
      <c r="AP60" s="368"/>
      <c r="AQ60" s="368"/>
      <c r="AR60" s="368"/>
      <c r="AS60" s="368"/>
      <c r="AT60" s="368"/>
      <c r="AU60" s="368"/>
      <c r="AV60" s="368"/>
      <c r="AW60" s="368"/>
      <c r="AX60" s="368"/>
      <c r="AY60" s="368"/>
      <c r="AZ60" s="368"/>
      <c r="BA60" s="368"/>
      <c r="BB60" s="368"/>
      <c r="BC60" s="368"/>
      <c r="BD60" s="368"/>
      <c r="BE60" s="368"/>
      <c r="BF60" s="368"/>
      <c r="BG60" s="368"/>
      <c r="BH60" s="368"/>
      <c r="BI60" s="368"/>
      <c r="BJ60" s="368"/>
      <c r="BK60" s="368"/>
      <c r="BL60" s="368"/>
      <c r="BM60" s="368"/>
      <c r="BN60" s="368"/>
      <c r="BO60" s="368"/>
      <c r="BP60" s="368"/>
      <c r="BQ60" s="368"/>
      <c r="BR60" s="368"/>
      <c r="BS60" s="368"/>
      <c r="BT60" s="368"/>
      <c r="BU60" s="368"/>
      <c r="BV60" s="368"/>
    </row>
    <row r="61" spans="1:74" s="5" customFormat="1" ht="12.75" hidden="1" customHeight="1" outlineLevel="1">
      <c r="A61" s="10"/>
      <c r="B61" s="10"/>
      <c r="C61" s="77"/>
      <c r="D61" s="10"/>
      <c r="E61" s="10"/>
      <c r="F61" s="75"/>
      <c r="G61" s="75"/>
      <c r="H61" s="56"/>
      <c r="I61" s="23"/>
      <c r="J61" s="68"/>
      <c r="K61" s="9"/>
      <c r="L61" s="9"/>
      <c r="M61" s="9"/>
      <c r="N61" s="68"/>
      <c r="O61" s="6"/>
      <c r="P61" s="6"/>
      <c r="Q61" s="14"/>
      <c r="R61" s="9"/>
      <c r="S61" s="9"/>
      <c r="T61" s="9"/>
      <c r="U61" s="7"/>
      <c r="V61" s="14"/>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8"/>
      <c r="AT61" s="368"/>
      <c r="AU61" s="368"/>
      <c r="AV61" s="368"/>
      <c r="AW61" s="368"/>
      <c r="AX61" s="368"/>
      <c r="AY61" s="368"/>
      <c r="AZ61" s="368"/>
      <c r="BA61" s="368"/>
      <c r="BB61" s="368"/>
      <c r="BC61" s="368"/>
      <c r="BD61" s="368"/>
      <c r="BE61" s="368"/>
      <c r="BF61" s="368"/>
      <c r="BG61" s="368"/>
      <c r="BH61" s="368"/>
      <c r="BI61" s="368"/>
      <c r="BJ61" s="368"/>
      <c r="BK61" s="368"/>
      <c r="BL61" s="368"/>
      <c r="BM61" s="368"/>
      <c r="BN61" s="368"/>
      <c r="BO61" s="368"/>
      <c r="BP61" s="368"/>
      <c r="BQ61" s="368"/>
      <c r="BR61" s="368"/>
      <c r="BS61" s="368"/>
      <c r="BT61" s="368"/>
      <c r="BU61" s="368"/>
      <c r="BV61" s="368"/>
    </row>
    <row r="62" spans="1:74" s="5" customFormat="1" ht="27.75" customHeight="1" collapsed="1">
      <c r="A62" s="375" t="s">
        <v>953</v>
      </c>
      <c r="B62" s="375"/>
      <c r="C62" s="375"/>
      <c r="D62" s="375"/>
      <c r="E62" s="375"/>
      <c r="F62" s="375"/>
      <c r="G62" s="375"/>
      <c r="H62" s="372" t="s">
        <v>912</v>
      </c>
      <c r="I62" s="372"/>
      <c r="J62" s="372"/>
      <c r="K62" s="372"/>
      <c r="L62" s="372"/>
      <c r="M62" s="372"/>
      <c r="N62" s="372"/>
      <c r="O62" s="372"/>
      <c r="P62" s="372"/>
      <c r="Q62" s="372"/>
      <c r="R62" s="372"/>
      <c r="S62" s="372"/>
      <c r="T62" s="372"/>
      <c r="U62" s="372"/>
      <c r="V62" s="372"/>
      <c r="W62" s="368"/>
      <c r="X62" s="368"/>
      <c r="Y62" s="368"/>
      <c r="Z62" s="368"/>
      <c r="AA62" s="368"/>
      <c r="AB62" s="368"/>
      <c r="AC62" s="368"/>
      <c r="AD62" s="368"/>
      <c r="AE62" s="368"/>
      <c r="AF62" s="368"/>
      <c r="AG62" s="368"/>
      <c r="AH62" s="368"/>
      <c r="AI62" s="368"/>
      <c r="AJ62" s="368"/>
      <c r="AK62" s="368"/>
      <c r="AL62" s="368"/>
      <c r="AM62" s="368"/>
      <c r="AN62" s="368"/>
      <c r="AO62" s="368"/>
      <c r="AP62" s="368"/>
      <c r="AQ62" s="368"/>
      <c r="AR62" s="368"/>
      <c r="AS62" s="368"/>
      <c r="AT62" s="368"/>
      <c r="AU62" s="368"/>
      <c r="AV62" s="368"/>
      <c r="AW62" s="368"/>
      <c r="AX62" s="368"/>
      <c r="AY62" s="368"/>
      <c r="AZ62" s="368"/>
      <c r="BA62" s="368"/>
      <c r="BB62" s="368"/>
      <c r="BC62" s="368"/>
      <c r="BD62" s="368"/>
      <c r="BE62" s="368"/>
      <c r="BF62" s="368"/>
      <c r="BG62" s="368"/>
      <c r="BH62" s="368"/>
      <c r="BI62" s="368"/>
      <c r="BJ62" s="368"/>
      <c r="BK62" s="368"/>
      <c r="BL62" s="368"/>
      <c r="BM62" s="368"/>
      <c r="BN62" s="368"/>
      <c r="BO62" s="368"/>
      <c r="BP62" s="368"/>
      <c r="BQ62" s="368"/>
      <c r="BR62" s="368"/>
      <c r="BS62" s="368"/>
      <c r="BT62" s="368"/>
      <c r="BU62" s="368"/>
      <c r="BV62" s="368"/>
    </row>
    <row r="63" spans="1:74" s="5" customFormat="1" ht="344.25" hidden="1" customHeight="1" outlineLevel="1">
      <c r="A63" s="89">
        <v>40</v>
      </c>
      <c r="B63" s="89" t="s">
        <v>432</v>
      </c>
      <c r="C63" s="77" t="s">
        <v>208</v>
      </c>
      <c r="D63" s="89" t="s">
        <v>433</v>
      </c>
      <c r="E63" s="79" t="s">
        <v>869</v>
      </c>
      <c r="F63" s="88" t="s">
        <v>870</v>
      </c>
      <c r="G63" s="88" t="s">
        <v>434</v>
      </c>
      <c r="H63" s="56" t="s">
        <v>132</v>
      </c>
      <c r="I63" s="23" t="s">
        <v>129</v>
      </c>
      <c r="J63" s="68" t="str">
        <f t="array" ref="J63">INDEX(evaluacion,MATCH(H63&amp;I63,impacto&amp;probabilidad,0))</f>
        <v>8 = Zona de riesgo alta. Reducir el riesgo. Evitar el riesgo compartir o transferir.</v>
      </c>
      <c r="K63" s="9" t="s">
        <v>168</v>
      </c>
      <c r="L63" s="9" t="s">
        <v>20</v>
      </c>
      <c r="M63" s="82" t="s">
        <v>435</v>
      </c>
      <c r="N63" s="68" t="str">
        <f t="array" aca="1" ref="N63" ca="1">OFFSET(valoracion,MATCH(J63&amp;K63&amp;L63,evaluacion2&amp;controles&amp;tipo,0),0)</f>
        <v>4 = Zona de riesgo baja. Asumir el riesgo</v>
      </c>
      <c r="O63" s="83" t="s">
        <v>227</v>
      </c>
      <c r="P63" s="83" t="s">
        <v>436</v>
      </c>
      <c r="Q63" s="84" t="s">
        <v>921</v>
      </c>
      <c r="R63" s="94" t="s">
        <v>270</v>
      </c>
      <c r="S63" s="98" t="s">
        <v>437</v>
      </c>
      <c r="T63" s="86">
        <v>1</v>
      </c>
      <c r="U63" s="87" t="s">
        <v>438</v>
      </c>
      <c r="V63" s="127" t="s">
        <v>995</v>
      </c>
      <c r="W63" s="368"/>
      <c r="X63" s="368"/>
      <c r="Y63" s="368"/>
      <c r="Z63" s="368"/>
      <c r="AA63" s="368"/>
      <c r="AB63" s="368"/>
      <c r="AC63" s="368"/>
      <c r="AD63" s="368"/>
      <c r="AE63" s="368"/>
      <c r="AF63" s="368"/>
      <c r="AG63" s="368"/>
      <c r="AH63" s="368"/>
      <c r="AI63" s="368"/>
      <c r="AJ63" s="368"/>
      <c r="AK63" s="368"/>
      <c r="AL63" s="368"/>
      <c r="AM63" s="368"/>
      <c r="AN63" s="368"/>
      <c r="AO63" s="368"/>
      <c r="AP63" s="368"/>
      <c r="AQ63" s="368"/>
      <c r="AR63" s="368"/>
      <c r="AS63" s="368"/>
      <c r="AT63" s="368"/>
      <c r="AU63" s="368"/>
      <c r="AV63" s="368"/>
      <c r="AW63" s="368"/>
      <c r="AX63" s="368"/>
      <c r="AY63" s="368"/>
      <c r="AZ63" s="368"/>
      <c r="BA63" s="368"/>
      <c r="BB63" s="368"/>
      <c r="BC63" s="368"/>
      <c r="BD63" s="368"/>
      <c r="BE63" s="368"/>
      <c r="BF63" s="368"/>
      <c r="BG63" s="368"/>
      <c r="BH63" s="368"/>
      <c r="BI63" s="368"/>
      <c r="BJ63" s="368"/>
      <c r="BK63" s="368"/>
      <c r="BL63" s="368"/>
      <c r="BM63" s="368"/>
      <c r="BN63" s="368"/>
      <c r="BO63" s="368"/>
      <c r="BP63" s="368"/>
      <c r="BQ63" s="368"/>
      <c r="BR63" s="368"/>
      <c r="BS63" s="368"/>
      <c r="BT63" s="368"/>
      <c r="BU63" s="368"/>
      <c r="BV63" s="368"/>
    </row>
    <row r="64" spans="1:74" s="5" customFormat="1" ht="409.5" hidden="1" customHeight="1" outlineLevel="1">
      <c r="A64" s="89">
        <v>41</v>
      </c>
      <c r="B64" s="89" t="s">
        <v>439</v>
      </c>
      <c r="C64" s="77" t="s">
        <v>208</v>
      </c>
      <c r="D64" s="89" t="s">
        <v>440</v>
      </c>
      <c r="E64" s="79" t="s">
        <v>871</v>
      </c>
      <c r="F64" s="88" t="s">
        <v>872</v>
      </c>
      <c r="G64" s="88" t="s">
        <v>441</v>
      </c>
      <c r="H64" s="56" t="s">
        <v>132</v>
      </c>
      <c r="I64" s="23" t="s">
        <v>137</v>
      </c>
      <c r="J64" s="68" t="str">
        <f t="array" ref="J64">INDEX(evaluacion,MATCH(H64&amp;I64,impacto&amp;probabilidad,0))</f>
        <v>12 = Zona de riesgo extrema. Evitar el riesgo. Reducir el riesgo, Compartir o transferir.</v>
      </c>
      <c r="K64" s="9" t="s">
        <v>168</v>
      </c>
      <c r="L64" s="9" t="s">
        <v>20</v>
      </c>
      <c r="M64" s="9"/>
      <c r="N64" s="68" t="str">
        <f t="array" aca="1" ref="N64" ca="1">OFFSET(valoracion,MATCH(J64&amp;K64&amp;L64,evaluacion2&amp;controles&amp;tipo,0),0)</f>
        <v>4 = Zona de riesgo alta. Reducir el riesgo. Evitar el riesgo compartir o transferir.</v>
      </c>
      <c r="O64" s="83" t="s">
        <v>227</v>
      </c>
      <c r="P64" s="83" t="s">
        <v>442</v>
      </c>
      <c r="Q64" s="84" t="s">
        <v>443</v>
      </c>
      <c r="R64" s="94" t="s">
        <v>270</v>
      </c>
      <c r="S64" s="82" t="s">
        <v>444</v>
      </c>
      <c r="T64" s="86">
        <v>1</v>
      </c>
      <c r="U64" s="87" t="s">
        <v>438</v>
      </c>
      <c r="V64" s="127" t="s">
        <v>996</v>
      </c>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68"/>
      <c r="AY64" s="368"/>
      <c r="AZ64" s="368"/>
      <c r="BA64" s="368"/>
      <c r="BB64" s="368"/>
      <c r="BC64" s="368"/>
      <c r="BD64" s="368"/>
      <c r="BE64" s="368"/>
      <c r="BF64" s="368"/>
      <c r="BG64" s="368"/>
      <c r="BH64" s="368"/>
      <c r="BI64" s="368"/>
      <c r="BJ64" s="368"/>
      <c r="BK64" s="368"/>
      <c r="BL64" s="368"/>
      <c r="BM64" s="368"/>
      <c r="BN64" s="368"/>
      <c r="BO64" s="368"/>
      <c r="BP64" s="368"/>
      <c r="BQ64" s="368"/>
      <c r="BR64" s="368"/>
      <c r="BS64" s="368"/>
      <c r="BT64" s="368"/>
      <c r="BU64" s="368"/>
      <c r="BV64" s="368"/>
    </row>
    <row r="65" spans="1:74" s="5" customFormat="1" ht="358.5" hidden="1" customHeight="1" outlineLevel="1">
      <c r="A65" s="89">
        <v>42</v>
      </c>
      <c r="B65" s="89" t="s">
        <v>445</v>
      </c>
      <c r="C65" s="77" t="s">
        <v>210</v>
      </c>
      <c r="D65" s="89" t="s">
        <v>446</v>
      </c>
      <c r="E65" s="79" t="s">
        <v>873</v>
      </c>
      <c r="F65" s="88" t="s">
        <v>874</v>
      </c>
      <c r="G65" s="88" t="s">
        <v>447</v>
      </c>
      <c r="H65" s="56" t="s">
        <v>128</v>
      </c>
      <c r="I65" s="23" t="s">
        <v>137</v>
      </c>
      <c r="J65" s="68" t="str">
        <f t="array" ref="J65">INDEX(evaluacion,MATCH(H65&amp;I65,impacto&amp;probabilidad,0))</f>
        <v>9 = Zona de riesgo alta. Reducir el riesgo. Evitar el riesgo compartir o transferir.</v>
      </c>
      <c r="K65" s="9" t="s">
        <v>168</v>
      </c>
      <c r="L65" s="9" t="s">
        <v>20</v>
      </c>
      <c r="M65" s="82" t="s">
        <v>448</v>
      </c>
      <c r="N65" s="68" t="str">
        <f t="array" aca="1" ref="N65" ca="1">OFFSET(valoracion,MATCH(J65&amp;K65&amp;L65,evaluacion2&amp;controles&amp;tipo,0),0)</f>
        <v>3 = Zona de riesgo moderada. Asumir el riesgo. Reducir el Riesgo.</v>
      </c>
      <c r="O65" s="83" t="s">
        <v>227</v>
      </c>
      <c r="P65" s="83" t="s">
        <v>449</v>
      </c>
      <c r="Q65" s="84" t="s">
        <v>450</v>
      </c>
      <c r="R65" s="94" t="s">
        <v>270</v>
      </c>
      <c r="S65" s="98" t="s">
        <v>451</v>
      </c>
      <c r="T65" s="86">
        <v>1</v>
      </c>
      <c r="U65" s="87" t="s">
        <v>438</v>
      </c>
      <c r="V65" s="84" t="s">
        <v>997</v>
      </c>
      <c r="W65" s="368"/>
      <c r="X65" s="368"/>
      <c r="Y65" s="368"/>
      <c r="Z65" s="368"/>
      <c r="AA65" s="368"/>
      <c r="AB65" s="368"/>
      <c r="AC65" s="368"/>
      <c r="AD65" s="368"/>
      <c r="AE65" s="368"/>
      <c r="AF65" s="368"/>
      <c r="AG65" s="368"/>
      <c r="AH65" s="368"/>
      <c r="AI65" s="368"/>
      <c r="AJ65" s="368"/>
      <c r="AK65" s="368"/>
      <c r="AL65" s="368"/>
      <c r="AM65" s="368"/>
      <c r="AN65" s="368"/>
      <c r="AO65" s="368"/>
      <c r="AP65" s="368"/>
      <c r="AQ65" s="368"/>
      <c r="AR65" s="368"/>
      <c r="AS65" s="368"/>
      <c r="AT65" s="368"/>
      <c r="AU65" s="368"/>
      <c r="AV65" s="368"/>
      <c r="AW65" s="368"/>
      <c r="AX65" s="368"/>
      <c r="AY65" s="368"/>
      <c r="AZ65" s="368"/>
      <c r="BA65" s="368"/>
      <c r="BB65" s="368"/>
      <c r="BC65" s="368"/>
      <c r="BD65" s="368"/>
      <c r="BE65" s="368"/>
      <c r="BF65" s="368"/>
      <c r="BG65" s="368"/>
      <c r="BH65" s="368"/>
      <c r="BI65" s="368"/>
      <c r="BJ65" s="368"/>
      <c r="BK65" s="368"/>
      <c r="BL65" s="368"/>
      <c r="BM65" s="368"/>
      <c r="BN65" s="368"/>
      <c r="BO65" s="368"/>
      <c r="BP65" s="368"/>
      <c r="BQ65" s="368"/>
      <c r="BR65" s="368"/>
      <c r="BS65" s="368"/>
      <c r="BT65" s="368"/>
      <c r="BU65" s="368"/>
      <c r="BV65" s="368"/>
    </row>
    <row r="66" spans="1:74" s="5" customFormat="1" ht="313.5" hidden="1" customHeight="1" outlineLevel="1">
      <c r="A66" s="89">
        <v>43</v>
      </c>
      <c r="B66" s="95" t="s">
        <v>330</v>
      </c>
      <c r="C66" s="77" t="s">
        <v>212</v>
      </c>
      <c r="D66" s="92" t="s">
        <v>279</v>
      </c>
      <c r="E66" s="79" t="s">
        <v>863</v>
      </c>
      <c r="F66" s="100" t="s">
        <v>293</v>
      </c>
      <c r="G66" s="100" t="s">
        <v>408</v>
      </c>
      <c r="H66" s="56" t="s">
        <v>132</v>
      </c>
      <c r="I66" s="23" t="s">
        <v>139</v>
      </c>
      <c r="J66" s="126" t="str">
        <f t="array" ref="J66">INDEX(evaluacion,MATCH(H66&amp;I66,impacto&amp;probabilidad,0))</f>
        <v>4 = Zona de riesgo alta. Reducir el riesgo. Evitar el riesgo compartir o transferir.</v>
      </c>
      <c r="K66" s="128" t="s">
        <v>168</v>
      </c>
      <c r="L66" s="128" t="s">
        <v>20</v>
      </c>
      <c r="M66" s="100" t="s">
        <v>244</v>
      </c>
      <c r="N66" s="126" t="str">
        <f t="array" aca="1" ref="N66" ca="1">OFFSET(valoracion,MATCH(J66&amp;K66&amp;L66,evaluacion2&amp;controles&amp;tipo,0),0)</f>
        <v>4 = Zona de riesgo alta. Reducir el riesgo. Evitar el riesgo compartir o transferir.</v>
      </c>
      <c r="O66" s="89" t="s">
        <v>227</v>
      </c>
      <c r="P66" s="100" t="s">
        <v>405</v>
      </c>
      <c r="Q66" s="100" t="s">
        <v>409</v>
      </c>
      <c r="R66" s="94" t="s">
        <v>270</v>
      </c>
      <c r="S66" s="100" t="s">
        <v>452</v>
      </c>
      <c r="T66" s="120">
        <v>0</v>
      </c>
      <c r="U66" s="121" t="s">
        <v>263</v>
      </c>
      <c r="V66" s="302" t="s">
        <v>986</v>
      </c>
      <c r="W66" s="368"/>
      <c r="X66" s="368"/>
      <c r="Y66" s="368"/>
      <c r="Z66" s="368"/>
      <c r="AA66" s="368"/>
      <c r="AB66" s="368"/>
      <c r="AC66" s="368"/>
      <c r="AD66" s="368"/>
      <c r="AE66" s="368"/>
      <c r="AF66" s="368"/>
      <c r="AG66" s="368"/>
      <c r="AH66" s="368"/>
      <c r="AI66" s="368"/>
      <c r="AJ66" s="368"/>
      <c r="AK66" s="368"/>
      <c r="AL66" s="368"/>
      <c r="AM66" s="368"/>
      <c r="AN66" s="368"/>
      <c r="AO66" s="368"/>
      <c r="AP66" s="368"/>
      <c r="AQ66" s="368"/>
      <c r="AR66" s="368"/>
      <c r="AS66" s="368"/>
      <c r="AT66" s="368"/>
      <c r="AU66" s="368"/>
      <c r="AV66" s="368"/>
      <c r="AW66" s="368"/>
      <c r="AX66" s="368"/>
      <c r="AY66" s="368"/>
      <c r="AZ66" s="368"/>
      <c r="BA66" s="368"/>
      <c r="BB66" s="368"/>
      <c r="BC66" s="368"/>
      <c r="BD66" s="368"/>
      <c r="BE66" s="368"/>
      <c r="BF66" s="368"/>
      <c r="BG66" s="368"/>
      <c r="BH66" s="368"/>
      <c r="BI66" s="368"/>
      <c r="BJ66" s="368"/>
      <c r="BK66" s="368"/>
      <c r="BL66" s="368"/>
      <c r="BM66" s="368"/>
      <c r="BN66" s="368"/>
      <c r="BO66" s="368"/>
      <c r="BP66" s="368"/>
      <c r="BQ66" s="368"/>
      <c r="BR66" s="368"/>
      <c r="BS66" s="368"/>
      <c r="BT66" s="368"/>
      <c r="BU66" s="368"/>
      <c r="BV66" s="368"/>
    </row>
    <row r="67" spans="1:74" s="5" customFormat="1" ht="384.75" hidden="1" customHeight="1" outlineLevel="1">
      <c r="A67" s="89">
        <v>44</v>
      </c>
      <c r="B67" s="95" t="s">
        <v>453</v>
      </c>
      <c r="C67" s="77" t="s">
        <v>212</v>
      </c>
      <c r="D67" s="92" t="s">
        <v>279</v>
      </c>
      <c r="E67" s="79" t="s">
        <v>863</v>
      </c>
      <c r="F67" s="100" t="s">
        <v>293</v>
      </c>
      <c r="G67" s="100" t="s">
        <v>408</v>
      </c>
      <c r="H67" s="56" t="s">
        <v>132</v>
      </c>
      <c r="I67" s="23" t="s">
        <v>139</v>
      </c>
      <c r="J67" s="68" t="str">
        <f t="array" ref="J67">INDEX(evaluacion,MATCH(H67&amp;I67,impacto&amp;probabilidad,0))</f>
        <v>4 = Zona de riesgo alta. Reducir el riesgo. Evitar el riesgo compartir o transferir.</v>
      </c>
      <c r="K67" s="128" t="s">
        <v>168</v>
      </c>
      <c r="L67" s="128" t="s">
        <v>20</v>
      </c>
      <c r="M67" s="100" t="s">
        <v>244</v>
      </c>
      <c r="N67" s="68" t="str">
        <f t="array" aca="1" ref="N67" ca="1">OFFSET(valoracion,MATCH(J67&amp;K67&amp;L67,evaluacion2&amp;controles&amp;tipo,0),0)</f>
        <v>4 = Zona de riesgo alta. Reducir el riesgo. Evitar el riesgo compartir o transferir.</v>
      </c>
      <c r="O67" s="89" t="s">
        <v>227</v>
      </c>
      <c r="P67" s="100" t="s">
        <v>405</v>
      </c>
      <c r="Q67" s="100" t="s">
        <v>409</v>
      </c>
      <c r="R67" s="94" t="s">
        <v>270</v>
      </c>
      <c r="S67" s="100" t="s">
        <v>454</v>
      </c>
      <c r="T67" s="120">
        <v>0</v>
      </c>
      <c r="U67" s="121" t="s">
        <v>263</v>
      </c>
      <c r="V67" s="302" t="s">
        <v>998</v>
      </c>
      <c r="W67" s="368"/>
      <c r="X67" s="368"/>
      <c r="Y67" s="368"/>
      <c r="Z67" s="368"/>
      <c r="AA67" s="368"/>
      <c r="AB67" s="368"/>
      <c r="AC67" s="368"/>
      <c r="AD67" s="368"/>
      <c r="AE67" s="368"/>
      <c r="AF67" s="368"/>
      <c r="AG67" s="368"/>
      <c r="AH67" s="368"/>
      <c r="AI67" s="368"/>
      <c r="AJ67" s="368"/>
      <c r="AK67" s="368"/>
      <c r="AL67" s="368"/>
      <c r="AM67" s="368"/>
      <c r="AN67" s="368"/>
      <c r="AO67" s="368"/>
      <c r="AP67" s="368"/>
      <c r="AQ67" s="368"/>
      <c r="AR67" s="368"/>
      <c r="AS67" s="368"/>
      <c r="AT67" s="368"/>
      <c r="AU67" s="368"/>
      <c r="AV67" s="368"/>
      <c r="AW67" s="368"/>
      <c r="AX67" s="368"/>
      <c r="AY67" s="368"/>
      <c r="AZ67" s="368"/>
      <c r="BA67" s="368"/>
      <c r="BB67" s="368"/>
      <c r="BC67" s="368"/>
      <c r="BD67" s="368"/>
      <c r="BE67" s="368"/>
      <c r="BF67" s="368"/>
      <c r="BG67" s="368"/>
      <c r="BH67" s="368"/>
      <c r="BI67" s="368"/>
      <c r="BJ67" s="368"/>
      <c r="BK67" s="368"/>
      <c r="BL67" s="368"/>
      <c r="BM67" s="368"/>
      <c r="BN67" s="368"/>
      <c r="BO67" s="368"/>
      <c r="BP67" s="368"/>
      <c r="BQ67" s="368"/>
      <c r="BR67" s="368"/>
      <c r="BS67" s="368"/>
      <c r="BT67" s="368"/>
      <c r="BU67" s="368"/>
      <c r="BV67" s="368"/>
    </row>
    <row r="68" spans="1:74" s="5" customFormat="1" ht="384.75" hidden="1" customHeight="1" outlineLevel="1">
      <c r="A68" s="89">
        <v>45</v>
      </c>
      <c r="B68" s="95" t="s">
        <v>259</v>
      </c>
      <c r="C68" s="77" t="s">
        <v>212</v>
      </c>
      <c r="D68" s="92" t="s">
        <v>279</v>
      </c>
      <c r="E68" s="79" t="s">
        <v>863</v>
      </c>
      <c r="F68" s="100" t="s">
        <v>293</v>
      </c>
      <c r="G68" s="100" t="s">
        <v>430</v>
      </c>
      <c r="H68" s="56" t="s">
        <v>132</v>
      </c>
      <c r="I68" s="23" t="s">
        <v>139</v>
      </c>
      <c r="J68" s="126" t="str">
        <f t="array" ref="J68">INDEX(evaluacion,MATCH(H68&amp;I68,impacto&amp;probabilidad,0))</f>
        <v>4 = Zona de riesgo alta. Reducir el riesgo. Evitar el riesgo compartir o transferir.</v>
      </c>
      <c r="K68" s="128" t="s">
        <v>168</v>
      </c>
      <c r="L68" s="128" t="s">
        <v>20</v>
      </c>
      <c r="M68" s="100" t="s">
        <v>404</v>
      </c>
      <c r="N68" s="126" t="str">
        <f t="array" aca="1" ref="N68" ca="1">OFFSET(valoracion,MATCH(J68&amp;K68&amp;L68,evaluacion2&amp;controles&amp;tipo,0),0)</f>
        <v>4 = Zona de riesgo alta. Reducir el riesgo. Evitar el riesgo compartir o transferir.</v>
      </c>
      <c r="O68" s="89" t="s">
        <v>227</v>
      </c>
      <c r="P68" s="100" t="s">
        <v>405</v>
      </c>
      <c r="Q68" s="100" t="s">
        <v>406</v>
      </c>
      <c r="R68" s="94" t="s">
        <v>270</v>
      </c>
      <c r="S68" s="100" t="s">
        <v>455</v>
      </c>
      <c r="T68" s="86">
        <v>0</v>
      </c>
      <c r="U68" s="114" t="s">
        <v>263</v>
      </c>
      <c r="V68" s="302" t="s">
        <v>998</v>
      </c>
      <c r="W68" s="368"/>
      <c r="X68" s="368"/>
      <c r="Y68" s="368"/>
      <c r="Z68" s="368"/>
      <c r="AA68" s="368"/>
      <c r="AB68" s="368"/>
      <c r="AC68" s="368"/>
      <c r="AD68" s="368"/>
      <c r="AE68" s="368"/>
      <c r="AF68" s="368"/>
      <c r="AG68" s="368"/>
      <c r="AH68" s="368"/>
      <c r="AI68" s="368"/>
      <c r="AJ68" s="368"/>
      <c r="AK68" s="368"/>
      <c r="AL68" s="368"/>
      <c r="AM68" s="368"/>
      <c r="AN68" s="368"/>
      <c r="AO68" s="368"/>
      <c r="AP68" s="368"/>
      <c r="AQ68" s="368"/>
      <c r="AR68" s="368"/>
      <c r="AS68" s="368"/>
      <c r="AT68" s="368"/>
      <c r="AU68" s="368"/>
      <c r="AV68" s="368"/>
      <c r="AW68" s="368"/>
      <c r="AX68" s="368"/>
      <c r="AY68" s="368"/>
      <c r="AZ68" s="368"/>
      <c r="BA68" s="368"/>
      <c r="BB68" s="368"/>
      <c r="BC68" s="368"/>
      <c r="BD68" s="368"/>
      <c r="BE68" s="368"/>
      <c r="BF68" s="368"/>
      <c r="BG68" s="368"/>
      <c r="BH68" s="368"/>
      <c r="BI68" s="368"/>
      <c r="BJ68" s="368"/>
      <c r="BK68" s="368"/>
      <c r="BL68" s="368"/>
      <c r="BM68" s="368"/>
      <c r="BN68" s="368"/>
      <c r="BO68" s="368"/>
      <c r="BP68" s="368"/>
      <c r="BQ68" s="368"/>
      <c r="BR68" s="368"/>
      <c r="BS68" s="368"/>
      <c r="BT68" s="368"/>
      <c r="BU68" s="368"/>
      <c r="BV68" s="368"/>
    </row>
    <row r="69" spans="1:74" s="5" customFormat="1" ht="12.75" hidden="1" customHeight="1" outlineLevel="1">
      <c r="A69" s="10"/>
      <c r="B69" s="10"/>
      <c r="C69" s="77"/>
      <c r="D69" s="10"/>
      <c r="E69" s="10"/>
      <c r="F69" s="75"/>
      <c r="G69" s="75"/>
      <c r="H69" s="56"/>
      <c r="I69" s="23"/>
      <c r="J69" s="68"/>
      <c r="K69" s="9"/>
      <c r="L69" s="9"/>
      <c r="M69" s="9"/>
      <c r="N69" s="68"/>
      <c r="O69" s="6"/>
      <c r="P69" s="6"/>
      <c r="Q69" s="14"/>
      <c r="R69" s="9"/>
      <c r="S69" s="9"/>
      <c r="T69" s="9"/>
      <c r="U69" s="7"/>
      <c r="V69" s="14"/>
      <c r="W69" s="368"/>
      <c r="X69" s="368"/>
      <c r="Y69" s="368"/>
      <c r="Z69" s="368"/>
      <c r="AA69" s="368"/>
      <c r="AB69" s="368"/>
      <c r="AC69" s="368"/>
      <c r="AD69" s="368"/>
      <c r="AE69" s="368"/>
      <c r="AF69" s="368"/>
      <c r="AG69" s="368"/>
      <c r="AH69" s="368"/>
      <c r="AI69" s="368"/>
      <c r="AJ69" s="368"/>
      <c r="AK69" s="368"/>
      <c r="AL69" s="368"/>
      <c r="AM69" s="368"/>
      <c r="AN69" s="368"/>
      <c r="AO69" s="368"/>
      <c r="AP69" s="368"/>
      <c r="AQ69" s="368"/>
      <c r="AR69" s="368"/>
      <c r="AS69" s="368"/>
      <c r="AT69" s="368"/>
      <c r="AU69" s="368"/>
      <c r="AV69" s="368"/>
      <c r="AW69" s="368"/>
      <c r="AX69" s="368"/>
      <c r="AY69" s="368"/>
      <c r="AZ69" s="368"/>
      <c r="BA69" s="368"/>
      <c r="BB69" s="368"/>
      <c r="BC69" s="368"/>
      <c r="BD69" s="368"/>
      <c r="BE69" s="368"/>
      <c r="BF69" s="368"/>
      <c r="BG69" s="368"/>
      <c r="BH69" s="368"/>
      <c r="BI69" s="368"/>
      <c r="BJ69" s="368"/>
      <c r="BK69" s="368"/>
      <c r="BL69" s="368"/>
      <c r="BM69" s="368"/>
      <c r="BN69" s="368"/>
      <c r="BO69" s="368"/>
      <c r="BP69" s="368"/>
      <c r="BQ69" s="368"/>
      <c r="BR69" s="368"/>
      <c r="BS69" s="368"/>
      <c r="BT69" s="368"/>
      <c r="BU69" s="368"/>
      <c r="BV69" s="368"/>
    </row>
    <row r="70" spans="1:74" s="5" customFormat="1" ht="12.75" hidden="1" customHeight="1" outlineLevel="1">
      <c r="A70" s="10"/>
      <c r="B70" s="10"/>
      <c r="C70" s="77"/>
      <c r="D70" s="10"/>
      <c r="E70" s="10"/>
      <c r="F70" s="75"/>
      <c r="G70" s="75"/>
      <c r="H70" s="56"/>
      <c r="I70" s="23"/>
      <c r="J70" s="68"/>
      <c r="K70" s="9"/>
      <c r="L70" s="9"/>
      <c r="M70" s="9"/>
      <c r="N70" s="68"/>
      <c r="O70" s="6"/>
      <c r="P70" s="6"/>
      <c r="Q70" s="14"/>
      <c r="R70" s="9"/>
      <c r="S70" s="9"/>
      <c r="T70" s="9"/>
      <c r="U70" s="7"/>
      <c r="V70" s="14"/>
      <c r="W70" s="368"/>
      <c r="X70" s="368"/>
      <c r="Y70" s="368"/>
      <c r="Z70" s="368"/>
      <c r="AA70" s="368"/>
      <c r="AB70" s="368"/>
      <c r="AC70" s="368"/>
      <c r="AD70" s="368"/>
      <c r="AE70" s="368"/>
      <c r="AF70" s="368"/>
      <c r="AG70" s="368"/>
      <c r="AH70" s="368"/>
      <c r="AI70" s="368"/>
      <c r="AJ70" s="368"/>
      <c r="AK70" s="368"/>
      <c r="AL70" s="368"/>
      <c r="AM70" s="368"/>
      <c r="AN70" s="368"/>
      <c r="AO70" s="368"/>
      <c r="AP70" s="368"/>
      <c r="AQ70" s="368"/>
      <c r="AR70" s="368"/>
      <c r="AS70" s="368"/>
      <c r="AT70" s="368"/>
      <c r="AU70" s="368"/>
      <c r="AV70" s="368"/>
      <c r="AW70" s="368"/>
      <c r="AX70" s="368"/>
      <c r="AY70" s="368"/>
      <c r="AZ70" s="368"/>
      <c r="BA70" s="368"/>
      <c r="BB70" s="368"/>
      <c r="BC70" s="368"/>
      <c r="BD70" s="368"/>
      <c r="BE70" s="368"/>
      <c r="BF70" s="368"/>
      <c r="BG70" s="368"/>
      <c r="BH70" s="368"/>
      <c r="BI70" s="368"/>
      <c r="BJ70" s="368"/>
      <c r="BK70" s="368"/>
      <c r="BL70" s="368"/>
      <c r="BM70" s="368"/>
      <c r="BN70" s="368"/>
      <c r="BO70" s="368"/>
      <c r="BP70" s="368"/>
      <c r="BQ70" s="368"/>
      <c r="BR70" s="368"/>
      <c r="BS70" s="368"/>
      <c r="BT70" s="368"/>
      <c r="BU70" s="368"/>
      <c r="BV70" s="368"/>
    </row>
    <row r="71" spans="1:74" s="5" customFormat="1" ht="27.75" customHeight="1" collapsed="1">
      <c r="A71" s="375" t="s">
        <v>937</v>
      </c>
      <c r="B71" s="375"/>
      <c r="C71" s="375"/>
      <c r="D71" s="375"/>
      <c r="E71" s="375"/>
      <c r="F71" s="375"/>
      <c r="G71" s="375"/>
      <c r="H71" s="372" t="s">
        <v>913</v>
      </c>
      <c r="I71" s="372"/>
      <c r="J71" s="372"/>
      <c r="K71" s="372"/>
      <c r="L71" s="372"/>
      <c r="M71" s="372"/>
      <c r="N71" s="372"/>
      <c r="O71" s="372"/>
      <c r="P71" s="372"/>
      <c r="Q71" s="372"/>
      <c r="R71" s="372"/>
      <c r="S71" s="372"/>
      <c r="T71" s="372"/>
      <c r="U71" s="372"/>
      <c r="V71" s="372"/>
      <c r="W71" s="368"/>
      <c r="X71" s="368"/>
      <c r="Y71" s="368"/>
      <c r="Z71" s="368"/>
      <c r="AA71" s="368"/>
      <c r="AB71" s="368"/>
      <c r="AC71" s="368"/>
      <c r="AD71" s="368"/>
      <c r="AE71" s="368"/>
      <c r="AF71" s="368"/>
      <c r="AG71" s="368"/>
      <c r="AH71" s="368"/>
      <c r="AI71" s="368"/>
      <c r="AJ71" s="368"/>
      <c r="AK71" s="368"/>
      <c r="AL71" s="368"/>
      <c r="AM71" s="368"/>
      <c r="AN71" s="368"/>
      <c r="AO71" s="368"/>
      <c r="AP71" s="368"/>
      <c r="AQ71" s="368"/>
      <c r="AR71" s="368"/>
      <c r="AS71" s="368"/>
      <c r="AT71" s="368"/>
      <c r="AU71" s="368"/>
      <c r="AV71" s="368"/>
      <c r="AW71" s="368"/>
      <c r="AX71" s="368"/>
      <c r="AY71" s="368"/>
      <c r="AZ71" s="368"/>
      <c r="BA71" s="368"/>
      <c r="BB71" s="368"/>
      <c r="BC71" s="368"/>
      <c r="BD71" s="368"/>
      <c r="BE71" s="368"/>
      <c r="BF71" s="368"/>
      <c r="BG71" s="368"/>
      <c r="BH71" s="368"/>
      <c r="BI71" s="368"/>
      <c r="BJ71" s="368"/>
      <c r="BK71" s="368"/>
      <c r="BL71" s="368"/>
      <c r="BM71" s="368"/>
      <c r="BN71" s="368"/>
      <c r="BO71" s="368"/>
      <c r="BP71" s="368"/>
      <c r="BQ71" s="368"/>
      <c r="BR71" s="368"/>
      <c r="BS71" s="368"/>
      <c r="BT71" s="368"/>
      <c r="BU71" s="368"/>
      <c r="BV71" s="368"/>
    </row>
    <row r="72" spans="1:74" s="5" customFormat="1" ht="409.5" hidden="1" customHeight="1" outlineLevel="1">
      <c r="A72" s="89">
        <v>46</v>
      </c>
      <c r="B72" s="89" t="s">
        <v>456</v>
      </c>
      <c r="C72" s="77" t="s">
        <v>208</v>
      </c>
      <c r="D72" s="89" t="s">
        <v>457</v>
      </c>
      <c r="E72" s="79" t="s">
        <v>876</v>
      </c>
      <c r="F72" s="129" t="s">
        <v>875</v>
      </c>
      <c r="G72" s="129" t="s">
        <v>458</v>
      </c>
      <c r="H72" s="56" t="s">
        <v>132</v>
      </c>
      <c r="I72" s="23" t="s">
        <v>129</v>
      </c>
      <c r="J72" s="126" t="str">
        <f t="array" ref="J72">INDEX(evaluacion,MATCH(H72&amp;I72,impacto&amp;probabilidad,0))</f>
        <v>8 = Zona de riesgo alta. Reducir el riesgo. Evitar el riesgo compartir o transferir.</v>
      </c>
      <c r="K72" s="128" t="s">
        <v>168</v>
      </c>
      <c r="L72" s="128" t="s">
        <v>20</v>
      </c>
      <c r="M72" s="130" t="s">
        <v>459</v>
      </c>
      <c r="N72" s="126" t="str">
        <f t="array" aca="1" ref="N72" ca="1">OFFSET(valoracion,MATCH(J72&amp;K72&amp;L72,evaluacion2&amp;controles&amp;tipo,0),0)</f>
        <v>4 = Zona de riesgo baja. Asumir el riesgo</v>
      </c>
      <c r="O72" s="89" t="s">
        <v>227</v>
      </c>
      <c r="P72" s="89" t="s">
        <v>460</v>
      </c>
      <c r="Q72" s="131" t="s">
        <v>461</v>
      </c>
      <c r="R72" s="94" t="s">
        <v>270</v>
      </c>
      <c r="S72" s="98" t="s">
        <v>462</v>
      </c>
      <c r="T72" s="120">
        <v>0.9</v>
      </c>
      <c r="U72" s="121" t="s">
        <v>302</v>
      </c>
      <c r="V72" s="290" t="s">
        <v>999</v>
      </c>
      <c r="W72" s="368"/>
      <c r="X72" s="368"/>
      <c r="Y72" s="368"/>
      <c r="Z72" s="368"/>
      <c r="AA72" s="368"/>
      <c r="AB72" s="368"/>
      <c r="AC72" s="368"/>
      <c r="AD72" s="368"/>
      <c r="AE72" s="368"/>
      <c r="AF72" s="368"/>
      <c r="AG72" s="368"/>
      <c r="AH72" s="368"/>
      <c r="AI72" s="368"/>
      <c r="AJ72" s="368"/>
      <c r="AK72" s="368"/>
      <c r="AL72" s="368"/>
      <c r="AM72" s="368"/>
      <c r="AN72" s="368"/>
      <c r="AO72" s="368"/>
      <c r="AP72" s="368"/>
      <c r="AQ72" s="368"/>
      <c r="AR72" s="368"/>
      <c r="AS72" s="368"/>
      <c r="AT72" s="368"/>
      <c r="AU72" s="368"/>
      <c r="AV72" s="368"/>
      <c r="AW72" s="368"/>
      <c r="AX72" s="368"/>
      <c r="AY72" s="368"/>
      <c r="AZ72" s="368"/>
      <c r="BA72" s="368"/>
      <c r="BB72" s="368"/>
      <c r="BC72" s="368"/>
      <c r="BD72" s="368"/>
      <c r="BE72" s="368"/>
      <c r="BF72" s="368"/>
      <c r="BG72" s="368"/>
      <c r="BH72" s="368"/>
      <c r="BI72" s="368"/>
      <c r="BJ72" s="368"/>
      <c r="BK72" s="368"/>
      <c r="BL72" s="368"/>
      <c r="BM72" s="368"/>
      <c r="BN72" s="368"/>
      <c r="BO72" s="368"/>
      <c r="BP72" s="368"/>
      <c r="BQ72" s="368"/>
      <c r="BR72" s="368"/>
      <c r="BS72" s="368"/>
      <c r="BT72" s="368"/>
      <c r="BU72" s="368"/>
      <c r="BV72" s="368"/>
    </row>
    <row r="73" spans="1:74" s="5" customFormat="1" ht="256.5" hidden="1" customHeight="1" outlineLevel="1">
      <c r="A73" s="89">
        <v>47</v>
      </c>
      <c r="B73" s="89" t="s">
        <v>463</v>
      </c>
      <c r="C73" s="77" t="s">
        <v>207</v>
      </c>
      <c r="D73" s="89" t="s">
        <v>464</v>
      </c>
      <c r="E73" s="79" t="s">
        <v>876</v>
      </c>
      <c r="F73" s="129" t="s">
        <v>875</v>
      </c>
      <c r="G73" s="129" t="s">
        <v>465</v>
      </c>
      <c r="H73" s="56" t="s">
        <v>128</v>
      </c>
      <c r="I73" s="23" t="s">
        <v>137</v>
      </c>
      <c r="J73" s="126" t="str">
        <f t="array" ref="J73">INDEX(evaluacion,MATCH(H73&amp;I73,impacto&amp;probabilidad,0))</f>
        <v>9 = Zona de riesgo alta. Reducir el riesgo. Evitar el riesgo compartir o transferir.</v>
      </c>
      <c r="K73" s="128" t="s">
        <v>168</v>
      </c>
      <c r="L73" s="128" t="s">
        <v>20</v>
      </c>
      <c r="M73" s="82" t="s">
        <v>466</v>
      </c>
      <c r="N73" s="126" t="str">
        <f t="array" aca="1" ref="N73" ca="1">OFFSET(valoracion,MATCH(J73&amp;K73&amp;L73,evaluacion2&amp;controles&amp;tipo,0),0)</f>
        <v>3 = Zona de riesgo moderada. Asumir el riesgo. Reducir el Riesgo.</v>
      </c>
      <c r="O73" s="89" t="s">
        <v>227</v>
      </c>
      <c r="P73" s="89" t="s">
        <v>467</v>
      </c>
      <c r="Q73" s="84" t="s">
        <v>468</v>
      </c>
      <c r="R73" s="94" t="s">
        <v>270</v>
      </c>
      <c r="S73" s="96" t="s">
        <v>469</v>
      </c>
      <c r="T73" s="86">
        <v>0.9</v>
      </c>
      <c r="U73" s="87" t="s">
        <v>302</v>
      </c>
      <c r="V73" s="291" t="s">
        <v>1000</v>
      </c>
      <c r="W73" s="368"/>
      <c r="X73" s="368"/>
      <c r="Y73" s="368"/>
      <c r="Z73" s="368"/>
      <c r="AA73" s="368"/>
      <c r="AB73" s="368"/>
      <c r="AC73" s="368"/>
      <c r="AD73" s="368"/>
      <c r="AE73" s="368"/>
      <c r="AF73" s="368"/>
      <c r="AG73" s="368"/>
      <c r="AH73" s="368"/>
      <c r="AI73" s="368"/>
      <c r="AJ73" s="368"/>
      <c r="AK73" s="368"/>
      <c r="AL73" s="368"/>
      <c r="AM73" s="368"/>
      <c r="AN73" s="368"/>
      <c r="AO73" s="368"/>
      <c r="AP73" s="368"/>
      <c r="AQ73" s="368"/>
      <c r="AR73" s="368"/>
      <c r="AS73" s="368"/>
      <c r="AT73" s="368"/>
      <c r="AU73" s="368"/>
      <c r="AV73" s="368"/>
      <c r="AW73" s="368"/>
      <c r="AX73" s="368"/>
      <c r="AY73" s="368"/>
      <c r="AZ73" s="368"/>
      <c r="BA73" s="368"/>
      <c r="BB73" s="368"/>
      <c r="BC73" s="368"/>
      <c r="BD73" s="368"/>
      <c r="BE73" s="368"/>
      <c r="BF73" s="368"/>
      <c r="BG73" s="368"/>
      <c r="BH73" s="368"/>
      <c r="BI73" s="368"/>
      <c r="BJ73" s="368"/>
      <c r="BK73" s="368"/>
      <c r="BL73" s="368"/>
      <c r="BM73" s="368"/>
      <c r="BN73" s="368"/>
      <c r="BO73" s="368"/>
      <c r="BP73" s="368"/>
      <c r="BQ73" s="368"/>
      <c r="BR73" s="368"/>
      <c r="BS73" s="368"/>
      <c r="BT73" s="368"/>
      <c r="BU73" s="368"/>
      <c r="BV73" s="368"/>
    </row>
    <row r="74" spans="1:74" s="5" customFormat="1" ht="171" hidden="1" customHeight="1" outlineLevel="1">
      <c r="A74" s="89">
        <v>48</v>
      </c>
      <c r="B74" s="89" t="s">
        <v>470</v>
      </c>
      <c r="C74" s="77" t="s">
        <v>210</v>
      </c>
      <c r="D74" s="89" t="s">
        <v>471</v>
      </c>
      <c r="E74" s="79" t="s">
        <v>848</v>
      </c>
      <c r="F74" s="88" t="s">
        <v>877</v>
      </c>
      <c r="G74" s="88" t="s">
        <v>472</v>
      </c>
      <c r="H74" s="56" t="s">
        <v>132</v>
      </c>
      <c r="I74" s="23" t="s">
        <v>129</v>
      </c>
      <c r="J74" s="126" t="str">
        <f t="array" ref="J74">INDEX(evaluacion,MATCH(H74&amp;I74,impacto&amp;probabilidad,0))</f>
        <v>8 = Zona de riesgo alta. Reducir el riesgo. Evitar el riesgo compartir o transferir.</v>
      </c>
      <c r="K74" s="128" t="s">
        <v>167</v>
      </c>
      <c r="L74" s="128" t="s">
        <v>20</v>
      </c>
      <c r="M74" s="82" t="s">
        <v>473</v>
      </c>
      <c r="N74" s="126" t="str">
        <f t="array" aca="1" ref="N74" ca="1">OFFSET(valoracion,MATCH(J74&amp;K74&amp;L74,evaluacion2&amp;controles&amp;tipo,0),0)</f>
        <v>6 = Zona de riesgo moderada. Asumir el riesgo. Reducir el Riesgo.</v>
      </c>
      <c r="O74" s="89" t="s">
        <v>227</v>
      </c>
      <c r="P74" s="83" t="s">
        <v>474</v>
      </c>
      <c r="Q74" s="84" t="s">
        <v>475</v>
      </c>
      <c r="R74" s="94" t="s">
        <v>270</v>
      </c>
      <c r="S74" s="82" t="s">
        <v>476</v>
      </c>
      <c r="T74" s="86">
        <v>1</v>
      </c>
      <c r="U74" s="87" t="s">
        <v>302</v>
      </c>
      <c r="V74" s="291" t="s">
        <v>1001</v>
      </c>
      <c r="W74" s="368"/>
      <c r="X74" s="368"/>
      <c r="Y74" s="368"/>
      <c r="Z74" s="368"/>
      <c r="AA74" s="368"/>
      <c r="AB74" s="368"/>
      <c r="AC74" s="368"/>
      <c r="AD74" s="368"/>
      <c r="AE74" s="368"/>
      <c r="AF74" s="368"/>
      <c r="AG74" s="368"/>
      <c r="AH74" s="368"/>
      <c r="AI74" s="368"/>
      <c r="AJ74" s="368"/>
      <c r="AK74" s="368"/>
      <c r="AL74" s="368"/>
      <c r="AM74" s="368"/>
      <c r="AN74" s="368"/>
      <c r="AO74" s="368"/>
      <c r="AP74" s="368"/>
      <c r="AQ74" s="368"/>
      <c r="AR74" s="368"/>
      <c r="AS74" s="368"/>
      <c r="AT74" s="368"/>
      <c r="AU74" s="368"/>
      <c r="AV74" s="368"/>
      <c r="AW74" s="368"/>
      <c r="AX74" s="368"/>
      <c r="AY74" s="368"/>
      <c r="AZ74" s="368"/>
      <c r="BA74" s="368"/>
      <c r="BB74" s="368"/>
      <c r="BC74" s="368"/>
      <c r="BD74" s="368"/>
      <c r="BE74" s="368"/>
      <c r="BF74" s="368"/>
      <c r="BG74" s="368"/>
      <c r="BH74" s="368"/>
      <c r="BI74" s="368"/>
      <c r="BJ74" s="368"/>
      <c r="BK74" s="368"/>
      <c r="BL74" s="368"/>
      <c r="BM74" s="368"/>
      <c r="BN74" s="368"/>
      <c r="BO74" s="368"/>
      <c r="BP74" s="368"/>
      <c r="BQ74" s="368"/>
      <c r="BR74" s="368"/>
      <c r="BS74" s="368"/>
      <c r="BT74" s="368"/>
      <c r="BU74" s="368"/>
      <c r="BV74" s="368"/>
    </row>
    <row r="75" spans="1:74" s="5" customFormat="1" ht="195" hidden="1" customHeight="1" outlineLevel="1">
      <c r="A75" s="89">
        <v>49</v>
      </c>
      <c r="B75" s="89" t="s">
        <v>477</v>
      </c>
      <c r="C75" s="77" t="s">
        <v>208</v>
      </c>
      <c r="D75" s="89" t="s">
        <v>478</v>
      </c>
      <c r="E75" s="79" t="s">
        <v>878</v>
      </c>
      <c r="F75" s="129" t="s">
        <v>879</v>
      </c>
      <c r="G75" s="129" t="s">
        <v>479</v>
      </c>
      <c r="H75" s="56" t="s">
        <v>132</v>
      </c>
      <c r="I75" s="23" t="s">
        <v>139</v>
      </c>
      <c r="J75" s="126" t="str">
        <f t="array" ref="J75">INDEX(evaluacion,MATCH(H75&amp;I75,impacto&amp;probabilidad,0))</f>
        <v>4 = Zona de riesgo alta. Reducir el riesgo. Evitar el riesgo compartir o transferir.</v>
      </c>
      <c r="K75" s="9" t="s">
        <v>168</v>
      </c>
      <c r="L75" s="9" t="s">
        <v>20</v>
      </c>
      <c r="M75" s="82" t="s">
        <v>946</v>
      </c>
      <c r="N75" s="126" t="str">
        <f t="array" aca="1" ref="N75" ca="1">OFFSET(valoracion,MATCH(J75&amp;K75&amp;L75,evaluacion2&amp;controles&amp;tipo,0),0)</f>
        <v>4 = Zona de riesgo alta. Reducir el riesgo. Evitar el riesgo compartir o transferir.</v>
      </c>
      <c r="O75" s="89" t="s">
        <v>227</v>
      </c>
      <c r="P75" s="83" t="s">
        <v>480</v>
      </c>
      <c r="Q75" s="84" t="s">
        <v>481</v>
      </c>
      <c r="R75" s="94" t="s">
        <v>270</v>
      </c>
      <c r="S75" s="98" t="s">
        <v>482</v>
      </c>
      <c r="T75" s="86">
        <v>1</v>
      </c>
      <c r="U75" s="87" t="s">
        <v>483</v>
      </c>
      <c r="V75" s="292" t="s">
        <v>1002</v>
      </c>
      <c r="W75" s="368"/>
      <c r="X75" s="368"/>
      <c r="Y75" s="368"/>
      <c r="Z75" s="368"/>
      <c r="AA75" s="368"/>
      <c r="AB75" s="368"/>
      <c r="AC75" s="368"/>
      <c r="AD75" s="368"/>
      <c r="AE75" s="368"/>
      <c r="AF75" s="368"/>
      <c r="AG75" s="368"/>
      <c r="AH75" s="368"/>
      <c r="AI75" s="368"/>
      <c r="AJ75" s="368"/>
      <c r="AK75" s="368"/>
      <c r="AL75" s="368"/>
      <c r="AM75" s="368"/>
      <c r="AN75" s="368"/>
      <c r="AO75" s="368"/>
      <c r="AP75" s="368"/>
      <c r="AQ75" s="368"/>
      <c r="AR75" s="368"/>
      <c r="AS75" s="368"/>
      <c r="AT75" s="368"/>
      <c r="AU75" s="368"/>
      <c r="AV75" s="368"/>
      <c r="AW75" s="368"/>
      <c r="AX75" s="368"/>
      <c r="AY75" s="368"/>
      <c r="AZ75" s="368"/>
      <c r="BA75" s="368"/>
      <c r="BB75" s="368"/>
      <c r="BC75" s="368"/>
      <c r="BD75" s="368"/>
      <c r="BE75" s="368"/>
      <c r="BF75" s="368"/>
      <c r="BG75" s="368"/>
      <c r="BH75" s="368"/>
      <c r="BI75" s="368"/>
      <c r="BJ75" s="368"/>
      <c r="BK75" s="368"/>
      <c r="BL75" s="368"/>
      <c r="BM75" s="368"/>
      <c r="BN75" s="368"/>
      <c r="BO75" s="368"/>
      <c r="BP75" s="368"/>
      <c r="BQ75" s="368"/>
      <c r="BR75" s="368"/>
      <c r="BS75" s="368"/>
      <c r="BT75" s="368"/>
      <c r="BU75" s="368"/>
      <c r="BV75" s="368"/>
    </row>
    <row r="76" spans="1:74" s="5" customFormat="1" ht="384.75" hidden="1" customHeight="1" outlineLevel="1">
      <c r="A76" s="89">
        <v>50</v>
      </c>
      <c r="B76" s="95" t="s">
        <v>259</v>
      </c>
      <c r="C76" s="77" t="s">
        <v>212</v>
      </c>
      <c r="D76" s="89" t="s">
        <v>471</v>
      </c>
      <c r="E76" s="79" t="s">
        <v>863</v>
      </c>
      <c r="F76" s="100" t="s">
        <v>293</v>
      </c>
      <c r="G76" s="100" t="s">
        <v>430</v>
      </c>
      <c r="H76" s="56" t="s">
        <v>132</v>
      </c>
      <c r="I76" s="23" t="s">
        <v>139</v>
      </c>
      <c r="J76" s="126" t="str">
        <f t="array" ref="J76">INDEX(evaluacion,MATCH(H76&amp;I76,impacto&amp;probabilidad,0))</f>
        <v>4 = Zona de riesgo alta. Reducir el riesgo. Evitar el riesgo compartir o transferir.</v>
      </c>
      <c r="K76" s="9" t="s">
        <v>168</v>
      </c>
      <c r="L76" s="9" t="s">
        <v>20</v>
      </c>
      <c r="M76" s="100" t="s">
        <v>404</v>
      </c>
      <c r="N76" s="126" t="str">
        <f t="array" aca="1" ref="N76" ca="1">OFFSET(valoracion,MATCH(J76&amp;K76&amp;L76,evaluacion2&amp;controles&amp;tipo,0),0)</f>
        <v>4 = Zona de riesgo alta. Reducir el riesgo. Evitar el riesgo compartir o transferir.</v>
      </c>
      <c r="O76" s="83" t="s">
        <v>227</v>
      </c>
      <c r="P76" s="100" t="s">
        <v>484</v>
      </c>
      <c r="Q76" s="100" t="s">
        <v>406</v>
      </c>
      <c r="R76" s="94" t="s">
        <v>270</v>
      </c>
      <c r="S76" s="100" t="s">
        <v>485</v>
      </c>
      <c r="T76" s="86">
        <v>0</v>
      </c>
      <c r="U76" s="87" t="s">
        <v>263</v>
      </c>
      <c r="V76" s="302" t="s">
        <v>984</v>
      </c>
      <c r="W76" s="368"/>
      <c r="X76" s="368"/>
      <c r="Y76" s="368"/>
      <c r="Z76" s="368"/>
      <c r="AA76" s="368"/>
      <c r="AB76" s="368"/>
      <c r="AC76" s="368"/>
      <c r="AD76" s="368"/>
      <c r="AE76" s="368"/>
      <c r="AF76" s="368"/>
      <c r="AG76" s="368"/>
      <c r="AH76" s="368"/>
      <c r="AI76" s="368"/>
      <c r="AJ76" s="368"/>
      <c r="AK76" s="368"/>
      <c r="AL76" s="368"/>
      <c r="AM76" s="368"/>
      <c r="AN76" s="368"/>
      <c r="AO76" s="368"/>
      <c r="AP76" s="368"/>
      <c r="AQ76" s="368"/>
      <c r="AR76" s="368"/>
      <c r="AS76" s="368"/>
      <c r="AT76" s="368"/>
      <c r="AU76" s="368"/>
      <c r="AV76" s="368"/>
      <c r="AW76" s="368"/>
      <c r="AX76" s="368"/>
      <c r="AY76" s="368"/>
      <c r="AZ76" s="368"/>
      <c r="BA76" s="368"/>
      <c r="BB76" s="368"/>
      <c r="BC76" s="368"/>
      <c r="BD76" s="368"/>
      <c r="BE76" s="368"/>
      <c r="BF76" s="368"/>
      <c r="BG76" s="368"/>
      <c r="BH76" s="368"/>
      <c r="BI76" s="368"/>
      <c r="BJ76" s="368"/>
      <c r="BK76" s="368"/>
      <c r="BL76" s="368"/>
      <c r="BM76" s="368"/>
      <c r="BN76" s="368"/>
      <c r="BO76" s="368"/>
      <c r="BP76" s="368"/>
      <c r="BQ76" s="368"/>
      <c r="BR76" s="368"/>
      <c r="BS76" s="368"/>
      <c r="BT76" s="368"/>
      <c r="BU76" s="368"/>
      <c r="BV76" s="368"/>
    </row>
    <row r="77" spans="1:74" s="5" customFormat="1" ht="384.75" hidden="1" customHeight="1" outlineLevel="1">
      <c r="A77" s="89">
        <v>51</v>
      </c>
      <c r="B77" s="95" t="s">
        <v>403</v>
      </c>
      <c r="C77" s="77" t="s">
        <v>212</v>
      </c>
      <c r="D77" s="89" t="s">
        <v>471</v>
      </c>
      <c r="E77" s="79" t="s">
        <v>863</v>
      </c>
      <c r="F77" s="100" t="s">
        <v>293</v>
      </c>
      <c r="G77" s="100" t="s">
        <v>400</v>
      </c>
      <c r="H77" s="56" t="s">
        <v>132</v>
      </c>
      <c r="I77" s="23" t="s">
        <v>139</v>
      </c>
      <c r="J77" s="68" t="str">
        <f t="array" ref="J77">INDEX(evaluacion,MATCH(H77&amp;I77,impacto&amp;probabilidad,0))</f>
        <v>4 = Zona de riesgo alta. Reducir el riesgo. Evitar el riesgo compartir o transferir.</v>
      </c>
      <c r="K77" s="9" t="s">
        <v>168</v>
      </c>
      <c r="L77" s="9" t="s">
        <v>20</v>
      </c>
      <c r="M77" s="100" t="s">
        <v>404</v>
      </c>
      <c r="N77" s="68" t="str">
        <f t="array" aca="1" ref="N77" ca="1">OFFSET(valoracion,MATCH(J77&amp;K77&amp;L77,evaluacion2&amp;controles&amp;tipo,0),0)</f>
        <v>4 = Zona de riesgo alta. Reducir el riesgo. Evitar el riesgo compartir o transferir.</v>
      </c>
      <c r="O77" s="83" t="s">
        <v>227</v>
      </c>
      <c r="P77" s="100" t="s">
        <v>484</v>
      </c>
      <c r="Q77" s="100" t="s">
        <v>486</v>
      </c>
      <c r="R77" s="94" t="s">
        <v>270</v>
      </c>
      <c r="S77" s="100" t="s">
        <v>485</v>
      </c>
      <c r="T77" s="86">
        <v>0</v>
      </c>
      <c r="U77" s="87" t="s">
        <v>263</v>
      </c>
      <c r="V77" s="302" t="s">
        <v>984</v>
      </c>
      <c r="W77" s="368"/>
      <c r="X77" s="368"/>
      <c r="Y77" s="368"/>
      <c r="Z77" s="368"/>
      <c r="AA77" s="368"/>
      <c r="AB77" s="368"/>
      <c r="AC77" s="368"/>
      <c r="AD77" s="368"/>
      <c r="AE77" s="368"/>
      <c r="AF77" s="368"/>
      <c r="AG77" s="368"/>
      <c r="AH77" s="368"/>
      <c r="AI77" s="368"/>
      <c r="AJ77" s="368"/>
      <c r="AK77" s="368"/>
      <c r="AL77" s="368"/>
      <c r="AM77" s="368"/>
      <c r="AN77" s="368"/>
      <c r="AO77" s="368"/>
      <c r="AP77" s="368"/>
      <c r="AQ77" s="368"/>
      <c r="AR77" s="368"/>
      <c r="AS77" s="368"/>
      <c r="AT77" s="368"/>
      <c r="AU77" s="368"/>
      <c r="AV77" s="368"/>
      <c r="AW77" s="368"/>
      <c r="AX77" s="368"/>
      <c r="AY77" s="368"/>
      <c r="AZ77" s="368"/>
      <c r="BA77" s="368"/>
      <c r="BB77" s="368"/>
      <c r="BC77" s="368"/>
      <c r="BD77" s="368"/>
      <c r="BE77" s="368"/>
      <c r="BF77" s="368"/>
      <c r="BG77" s="368"/>
      <c r="BH77" s="368"/>
      <c r="BI77" s="368"/>
      <c r="BJ77" s="368"/>
      <c r="BK77" s="368"/>
      <c r="BL77" s="368"/>
      <c r="BM77" s="368"/>
      <c r="BN77" s="368"/>
      <c r="BO77" s="368"/>
      <c r="BP77" s="368"/>
      <c r="BQ77" s="368"/>
      <c r="BR77" s="368"/>
      <c r="BS77" s="368"/>
      <c r="BT77" s="368"/>
      <c r="BU77" s="368"/>
      <c r="BV77" s="368"/>
    </row>
    <row r="78" spans="1:74" s="5" customFormat="1" ht="384.75" hidden="1" customHeight="1" outlineLevel="1">
      <c r="A78" s="89">
        <v>52</v>
      </c>
      <c r="B78" s="95" t="s">
        <v>487</v>
      </c>
      <c r="C78" s="77" t="s">
        <v>212</v>
      </c>
      <c r="D78" s="89" t="s">
        <v>471</v>
      </c>
      <c r="E78" s="79" t="s">
        <v>863</v>
      </c>
      <c r="F78" s="100" t="s">
        <v>293</v>
      </c>
      <c r="G78" s="100" t="s">
        <v>488</v>
      </c>
      <c r="H78" s="56" t="s">
        <v>132</v>
      </c>
      <c r="I78" s="23" t="s">
        <v>139</v>
      </c>
      <c r="J78" s="68" t="str">
        <f t="array" ref="J78">INDEX(evaluacion,MATCH(H78&amp;I78,impacto&amp;probabilidad,0))</f>
        <v>4 = Zona de riesgo alta. Reducir el riesgo. Evitar el riesgo compartir o transferir.</v>
      </c>
      <c r="K78" s="128" t="s">
        <v>168</v>
      </c>
      <c r="L78" s="128" t="s">
        <v>20</v>
      </c>
      <c r="M78" s="100" t="s">
        <v>404</v>
      </c>
      <c r="N78" s="68" t="str">
        <f t="array" aca="1" ref="N78" ca="1">OFFSET(valoracion,MATCH(J78&amp;K78&amp;L78,evaluacion2&amp;controles&amp;tipo,0),0)</f>
        <v>4 = Zona de riesgo alta. Reducir el riesgo. Evitar el riesgo compartir o transferir.</v>
      </c>
      <c r="O78" s="105" t="s">
        <v>227</v>
      </c>
      <c r="P78" s="100" t="s">
        <v>484</v>
      </c>
      <c r="Q78" s="100" t="s">
        <v>409</v>
      </c>
      <c r="R78" s="94" t="s">
        <v>270</v>
      </c>
      <c r="S78" s="100" t="s">
        <v>485</v>
      </c>
      <c r="T78" s="120">
        <v>0</v>
      </c>
      <c r="U78" s="121" t="s">
        <v>263</v>
      </c>
      <c r="V78" s="302" t="s">
        <v>984</v>
      </c>
      <c r="W78" s="368"/>
      <c r="X78" s="368"/>
      <c r="Y78" s="368"/>
      <c r="Z78" s="368"/>
      <c r="AA78" s="368"/>
      <c r="AB78" s="368"/>
      <c r="AC78" s="368"/>
      <c r="AD78" s="368"/>
      <c r="AE78" s="368"/>
      <c r="AF78" s="368"/>
      <c r="AG78" s="368"/>
      <c r="AH78" s="368"/>
      <c r="AI78" s="368"/>
      <c r="AJ78" s="368"/>
      <c r="AK78" s="368"/>
      <c r="AL78" s="368"/>
      <c r="AM78" s="368"/>
      <c r="AN78" s="368"/>
      <c r="AO78" s="368"/>
      <c r="AP78" s="368"/>
      <c r="AQ78" s="368"/>
      <c r="AR78" s="368"/>
      <c r="AS78" s="368"/>
      <c r="AT78" s="368"/>
      <c r="AU78" s="368"/>
      <c r="AV78" s="368"/>
      <c r="AW78" s="368"/>
      <c r="AX78" s="368"/>
      <c r="AY78" s="368"/>
      <c r="AZ78" s="368"/>
      <c r="BA78" s="368"/>
      <c r="BB78" s="368"/>
      <c r="BC78" s="368"/>
      <c r="BD78" s="368"/>
      <c r="BE78" s="368"/>
      <c r="BF78" s="368"/>
      <c r="BG78" s="368"/>
      <c r="BH78" s="368"/>
      <c r="BI78" s="368"/>
      <c r="BJ78" s="368"/>
      <c r="BK78" s="368"/>
      <c r="BL78" s="368"/>
      <c r="BM78" s="368"/>
      <c r="BN78" s="368"/>
      <c r="BO78" s="368"/>
      <c r="BP78" s="368"/>
      <c r="BQ78" s="368"/>
      <c r="BR78" s="368"/>
      <c r="BS78" s="368"/>
      <c r="BT78" s="368"/>
      <c r="BU78" s="368"/>
      <c r="BV78" s="368"/>
    </row>
    <row r="79" spans="1:74" s="5" customFormat="1" ht="27.75" customHeight="1" collapsed="1">
      <c r="A79" s="375">
        <v>53</v>
      </c>
      <c r="B79" s="375"/>
      <c r="C79" s="375"/>
      <c r="D79" s="375"/>
      <c r="E79" s="375"/>
      <c r="F79" s="375"/>
      <c r="G79" s="375"/>
      <c r="H79" s="372" t="s">
        <v>914</v>
      </c>
      <c r="I79" s="372"/>
      <c r="J79" s="372"/>
      <c r="K79" s="372"/>
      <c r="L79" s="372"/>
      <c r="M79" s="372"/>
      <c r="N79" s="372"/>
      <c r="O79" s="372"/>
      <c r="P79" s="372"/>
      <c r="Q79" s="372"/>
      <c r="R79" s="372"/>
      <c r="S79" s="372"/>
      <c r="T79" s="372"/>
      <c r="U79" s="372"/>
      <c r="V79" s="372"/>
      <c r="W79" s="368"/>
      <c r="X79" s="368"/>
      <c r="Y79" s="368"/>
      <c r="Z79" s="368"/>
      <c r="AA79" s="368"/>
      <c r="AB79" s="368"/>
      <c r="AC79" s="368"/>
      <c r="AD79" s="368"/>
      <c r="AE79" s="368"/>
      <c r="AF79" s="368"/>
      <c r="AG79" s="368"/>
      <c r="AH79" s="368"/>
      <c r="AI79" s="368"/>
      <c r="AJ79" s="368"/>
      <c r="AK79" s="368"/>
      <c r="AL79" s="368"/>
      <c r="AM79" s="368"/>
      <c r="AN79" s="368"/>
      <c r="AO79" s="368"/>
      <c r="AP79" s="368"/>
      <c r="AQ79" s="368"/>
      <c r="AR79" s="368"/>
      <c r="AS79" s="368"/>
      <c r="AT79" s="368"/>
      <c r="AU79" s="368"/>
      <c r="AV79" s="368"/>
      <c r="AW79" s="368"/>
      <c r="AX79" s="368"/>
      <c r="AY79" s="368"/>
      <c r="AZ79" s="368"/>
      <c r="BA79" s="368"/>
      <c r="BB79" s="368"/>
      <c r="BC79" s="368"/>
      <c r="BD79" s="368"/>
      <c r="BE79" s="368"/>
      <c r="BF79" s="368"/>
      <c r="BG79" s="368"/>
      <c r="BH79" s="368"/>
      <c r="BI79" s="368"/>
      <c r="BJ79" s="368"/>
      <c r="BK79" s="368"/>
      <c r="BL79" s="368"/>
      <c r="BM79" s="368"/>
      <c r="BN79" s="368"/>
      <c r="BO79" s="368"/>
      <c r="BP79" s="368"/>
      <c r="BQ79" s="368"/>
      <c r="BR79" s="368"/>
      <c r="BS79" s="368"/>
      <c r="BT79" s="368"/>
      <c r="BU79" s="368"/>
      <c r="BV79" s="368"/>
    </row>
    <row r="80" spans="1:74" s="5" customFormat="1" ht="300.75" hidden="1" customHeight="1" outlineLevel="1">
      <c r="A80" s="89">
        <v>54</v>
      </c>
      <c r="B80" s="89" t="s">
        <v>489</v>
      </c>
      <c r="C80" s="77" t="s">
        <v>207</v>
      </c>
      <c r="D80" s="89" t="s">
        <v>490</v>
      </c>
      <c r="E80" s="79" t="s">
        <v>880</v>
      </c>
      <c r="F80" s="129" t="s">
        <v>847</v>
      </c>
      <c r="G80" s="129" t="s">
        <v>491</v>
      </c>
      <c r="H80" s="56" t="s">
        <v>128</v>
      </c>
      <c r="I80" s="76" t="s">
        <v>137</v>
      </c>
      <c r="J80" s="68" t="str">
        <f t="array" ref="J80">INDEX(evaluacion,MATCH(H80&amp;I80,impacto&amp;probabilidad,0))</f>
        <v>9 = Zona de riesgo alta. Reducir el riesgo. Evitar el riesgo compartir o transferir.</v>
      </c>
      <c r="K80" s="128" t="s">
        <v>168</v>
      </c>
      <c r="L80" s="128" t="s">
        <v>20</v>
      </c>
      <c r="M80" s="130" t="s">
        <v>492</v>
      </c>
      <c r="N80" s="126" t="str">
        <f t="array" aca="1" ref="N80" ca="1">OFFSET(valoracion,MATCH(J80&amp;K80&amp;L80,evaluacion2&amp;controles&amp;tipo,0),0)</f>
        <v>3 = Zona de riesgo moderada. Asumir el riesgo. Reducir el Riesgo.</v>
      </c>
      <c r="O80" s="89" t="s">
        <v>227</v>
      </c>
      <c r="P80" s="83" t="s">
        <v>493</v>
      </c>
      <c r="Q80" s="84" t="s">
        <v>494</v>
      </c>
      <c r="R80" s="114" t="s">
        <v>270</v>
      </c>
      <c r="S80" s="319" t="s">
        <v>944</v>
      </c>
      <c r="T80" s="132">
        <v>1</v>
      </c>
      <c r="U80" s="87" t="s">
        <v>302</v>
      </c>
      <c r="V80" s="303" t="s">
        <v>1007</v>
      </c>
      <c r="W80" s="368"/>
      <c r="X80" s="368"/>
      <c r="Y80" s="368"/>
      <c r="Z80" s="368"/>
      <c r="AA80" s="368"/>
      <c r="AB80" s="368"/>
      <c r="AC80" s="368"/>
      <c r="AD80" s="368"/>
      <c r="AE80" s="368"/>
      <c r="AF80" s="368"/>
      <c r="AG80" s="368"/>
      <c r="AH80" s="368"/>
      <c r="AI80" s="368"/>
      <c r="AJ80" s="368"/>
      <c r="AK80" s="368"/>
      <c r="AL80" s="368"/>
      <c r="AM80" s="368"/>
      <c r="AN80" s="368"/>
      <c r="AO80" s="368"/>
      <c r="AP80" s="368"/>
      <c r="AQ80" s="368"/>
      <c r="AR80" s="368"/>
      <c r="AS80" s="368"/>
      <c r="AT80" s="368"/>
      <c r="AU80" s="368"/>
      <c r="AV80" s="368"/>
      <c r="AW80" s="368"/>
      <c r="AX80" s="368"/>
      <c r="AY80" s="368"/>
      <c r="AZ80" s="368"/>
      <c r="BA80" s="368"/>
      <c r="BB80" s="368"/>
      <c r="BC80" s="368"/>
      <c r="BD80" s="368"/>
      <c r="BE80" s="368"/>
      <c r="BF80" s="368"/>
      <c r="BG80" s="368"/>
      <c r="BH80" s="368"/>
      <c r="BI80" s="368"/>
      <c r="BJ80" s="368"/>
      <c r="BK80" s="368"/>
      <c r="BL80" s="368"/>
      <c r="BM80" s="368"/>
      <c r="BN80" s="368"/>
      <c r="BO80" s="368"/>
      <c r="BP80" s="368"/>
      <c r="BQ80" s="368"/>
      <c r="BR80" s="368"/>
      <c r="BS80" s="368"/>
      <c r="BT80" s="368"/>
      <c r="BU80" s="368"/>
      <c r="BV80" s="368"/>
    </row>
    <row r="81" spans="1:74" s="5" customFormat="1" ht="213.75" hidden="1" customHeight="1" outlineLevel="1">
      <c r="A81" s="89">
        <v>55</v>
      </c>
      <c r="B81" s="89" t="s">
        <v>495</v>
      </c>
      <c r="C81" s="77" t="s">
        <v>210</v>
      </c>
      <c r="D81" s="89" t="s">
        <v>496</v>
      </c>
      <c r="E81" s="79" t="s">
        <v>881</v>
      </c>
      <c r="F81" s="129" t="s">
        <v>882</v>
      </c>
      <c r="G81" s="129" t="s">
        <v>497</v>
      </c>
      <c r="H81" s="56" t="s">
        <v>132</v>
      </c>
      <c r="I81" s="76" t="s">
        <v>129</v>
      </c>
      <c r="J81" s="68" t="str">
        <f t="array" ref="J81">INDEX(evaluacion,MATCH(H81&amp;I81,impacto&amp;probabilidad,0))</f>
        <v>8 = Zona de riesgo alta. Reducir el riesgo. Evitar el riesgo compartir o transferir.</v>
      </c>
      <c r="K81" s="9" t="s">
        <v>168</v>
      </c>
      <c r="L81" s="9" t="s">
        <v>20</v>
      </c>
      <c r="M81" s="82" t="s">
        <v>498</v>
      </c>
      <c r="N81" s="68" t="str">
        <f t="array" aca="1" ref="N81" ca="1">OFFSET(valoracion,MATCH(J81&amp;K81&amp;L81,evaluacion2&amp;controles&amp;tipo,0),0)</f>
        <v>4 = Zona de riesgo baja. Asumir el riesgo</v>
      </c>
      <c r="O81" s="83" t="s">
        <v>227</v>
      </c>
      <c r="P81" s="83" t="s">
        <v>499</v>
      </c>
      <c r="Q81" s="84" t="s">
        <v>500</v>
      </c>
      <c r="R81" s="114" t="s">
        <v>270</v>
      </c>
      <c r="S81" s="87" t="s">
        <v>945</v>
      </c>
      <c r="T81" s="132">
        <v>1</v>
      </c>
      <c r="U81" s="87" t="s">
        <v>311</v>
      </c>
      <c r="V81" s="303" t="s">
        <v>950</v>
      </c>
      <c r="W81" s="368"/>
      <c r="X81" s="368"/>
      <c r="Y81" s="368"/>
      <c r="Z81" s="368"/>
      <c r="AA81" s="368"/>
      <c r="AB81" s="368"/>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8"/>
      <c r="AY81" s="368"/>
      <c r="AZ81" s="368"/>
      <c r="BA81" s="368"/>
      <c r="BB81" s="368"/>
      <c r="BC81" s="368"/>
      <c r="BD81" s="368"/>
      <c r="BE81" s="368"/>
      <c r="BF81" s="368"/>
      <c r="BG81" s="368"/>
      <c r="BH81" s="368"/>
      <c r="BI81" s="368"/>
      <c r="BJ81" s="368"/>
      <c r="BK81" s="368"/>
      <c r="BL81" s="368"/>
      <c r="BM81" s="368"/>
      <c r="BN81" s="368"/>
      <c r="BO81" s="368"/>
      <c r="BP81" s="368"/>
      <c r="BQ81" s="368"/>
      <c r="BR81" s="368"/>
      <c r="BS81" s="368"/>
      <c r="BT81" s="368"/>
      <c r="BU81" s="368"/>
      <c r="BV81" s="368"/>
    </row>
    <row r="82" spans="1:74" s="5" customFormat="1" ht="186" hidden="1" customHeight="1" outlineLevel="1">
      <c r="A82" s="89">
        <v>56</v>
      </c>
      <c r="B82" s="89" t="s">
        <v>501</v>
      </c>
      <c r="C82" s="77" t="s">
        <v>208</v>
      </c>
      <c r="D82" s="89" t="s">
        <v>502</v>
      </c>
      <c r="E82" s="79" t="s">
        <v>883</v>
      </c>
      <c r="F82" s="129" t="s">
        <v>884</v>
      </c>
      <c r="G82" s="129" t="s">
        <v>503</v>
      </c>
      <c r="H82" s="56" t="s">
        <v>132</v>
      </c>
      <c r="I82" s="76" t="s">
        <v>129</v>
      </c>
      <c r="J82" s="68" t="str">
        <f t="array" ref="J82">INDEX(evaluacion,MATCH(H82&amp;I82,impacto&amp;probabilidad,0))</f>
        <v>8 = Zona de riesgo alta. Reducir el riesgo. Evitar el riesgo compartir o transferir.</v>
      </c>
      <c r="K82" s="128" t="s">
        <v>168</v>
      </c>
      <c r="L82" s="128" t="s">
        <v>20</v>
      </c>
      <c r="M82" s="130" t="s">
        <v>504</v>
      </c>
      <c r="N82" s="126" t="str">
        <f t="array" aca="1" ref="N82" ca="1">OFFSET(valoracion,MATCH(J82&amp;K82&amp;L82,evaluacion2&amp;controles&amp;tipo,0),0)</f>
        <v>4 = Zona de riesgo baja. Asumir el riesgo</v>
      </c>
      <c r="O82" s="89" t="s">
        <v>227</v>
      </c>
      <c r="P82" s="89" t="s">
        <v>505</v>
      </c>
      <c r="Q82" s="84" t="s">
        <v>506</v>
      </c>
      <c r="R82" s="114" t="s">
        <v>270</v>
      </c>
      <c r="S82" s="87" t="s">
        <v>507</v>
      </c>
      <c r="T82" s="132">
        <v>1</v>
      </c>
      <c r="U82" s="87" t="s">
        <v>311</v>
      </c>
      <c r="V82" s="303" t="s">
        <v>1012</v>
      </c>
      <c r="W82" s="368"/>
      <c r="X82" s="368"/>
      <c r="Y82" s="368"/>
      <c r="Z82" s="368"/>
      <c r="AA82" s="368"/>
      <c r="AB82" s="368"/>
      <c r="AC82" s="368"/>
      <c r="AD82" s="368"/>
      <c r="AE82" s="368"/>
      <c r="AF82" s="368"/>
      <c r="AG82" s="368"/>
      <c r="AH82" s="368"/>
      <c r="AI82" s="368"/>
      <c r="AJ82" s="368"/>
      <c r="AK82" s="368"/>
      <c r="AL82" s="368"/>
      <c r="AM82" s="368"/>
      <c r="AN82" s="368"/>
      <c r="AO82" s="368"/>
      <c r="AP82" s="368"/>
      <c r="AQ82" s="368"/>
      <c r="AR82" s="368"/>
      <c r="AS82" s="368"/>
      <c r="AT82" s="368"/>
      <c r="AU82" s="368"/>
      <c r="AV82" s="368"/>
      <c r="AW82" s="368"/>
      <c r="AX82" s="368"/>
      <c r="AY82" s="368"/>
      <c r="AZ82" s="368"/>
      <c r="BA82" s="368"/>
      <c r="BB82" s="368"/>
      <c r="BC82" s="368"/>
      <c r="BD82" s="368"/>
      <c r="BE82" s="368"/>
      <c r="BF82" s="368"/>
      <c r="BG82" s="368"/>
      <c r="BH82" s="368"/>
      <c r="BI82" s="368"/>
      <c r="BJ82" s="368"/>
      <c r="BK82" s="368"/>
      <c r="BL82" s="368"/>
      <c r="BM82" s="368"/>
      <c r="BN82" s="368"/>
      <c r="BO82" s="368"/>
      <c r="BP82" s="368"/>
      <c r="BQ82" s="368"/>
      <c r="BR82" s="368"/>
      <c r="BS82" s="368"/>
      <c r="BT82" s="368"/>
      <c r="BU82" s="368"/>
      <c r="BV82" s="368"/>
    </row>
    <row r="83" spans="1:74" s="5" customFormat="1" ht="90" hidden="1" customHeight="1" outlineLevel="1">
      <c r="A83" s="89">
        <v>57</v>
      </c>
      <c r="B83" s="92" t="s">
        <v>508</v>
      </c>
      <c r="C83" s="77" t="s">
        <v>208</v>
      </c>
      <c r="D83" s="92" t="s">
        <v>509</v>
      </c>
      <c r="E83" s="79" t="s">
        <v>885</v>
      </c>
      <c r="F83" s="133" t="s">
        <v>886</v>
      </c>
      <c r="G83" s="133" t="s">
        <v>510</v>
      </c>
      <c r="H83" s="56" t="s">
        <v>133</v>
      </c>
      <c r="I83" s="76" t="s">
        <v>139</v>
      </c>
      <c r="J83" s="68" t="str">
        <f t="array" ref="J83">INDEX(evaluacion,MATCH(H83&amp;I83,impacto&amp;probabilidad,0))</f>
        <v>5 = Zona de riesgo alta. Reducir el riesgo. Evitar el riesgo compartir o transferir.</v>
      </c>
      <c r="K83" s="9" t="s">
        <v>166</v>
      </c>
      <c r="L83" s="9" t="s">
        <v>20</v>
      </c>
      <c r="M83" s="82" t="s">
        <v>511</v>
      </c>
      <c r="N83" s="68" t="str">
        <f t="array" aca="1" ref="N83" ca="1">OFFSET(valoracion,MATCH(J83&amp;K83&amp;L83,evaluacion2&amp;controles&amp;tipo,0),0)</f>
        <v>5 = Zona de riesgo alta. Reducir el riesgo. Evitar el riesgo compartir o transferir.</v>
      </c>
      <c r="O83" s="83" t="s">
        <v>3</v>
      </c>
      <c r="P83" s="83" t="s">
        <v>512</v>
      </c>
      <c r="Q83" s="84" t="s">
        <v>513</v>
      </c>
      <c r="R83" s="114" t="s">
        <v>270</v>
      </c>
      <c r="S83" s="87" t="s">
        <v>514</v>
      </c>
      <c r="T83" s="86">
        <v>1</v>
      </c>
      <c r="U83" s="87" t="s">
        <v>311</v>
      </c>
      <c r="V83" s="84" t="s">
        <v>1013</v>
      </c>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row>
    <row r="84" spans="1:74" s="5" customFormat="1" ht="132" hidden="1" customHeight="1" outlineLevel="1">
      <c r="A84" s="89">
        <v>58</v>
      </c>
      <c r="B84" s="115" t="s">
        <v>515</v>
      </c>
      <c r="C84" s="77" t="s">
        <v>212</v>
      </c>
      <c r="D84" s="92" t="s">
        <v>279</v>
      </c>
      <c r="E84" s="79" t="s">
        <v>863</v>
      </c>
      <c r="F84" s="100" t="s">
        <v>293</v>
      </c>
      <c r="G84" s="100" t="s">
        <v>516</v>
      </c>
      <c r="H84" s="56" t="s">
        <v>132</v>
      </c>
      <c r="I84" s="76" t="s">
        <v>137</v>
      </c>
      <c r="J84" s="68" t="str">
        <f t="array" ref="J84">INDEX(evaluacion,MATCH(H84&amp;I84,impacto&amp;probabilidad,0))</f>
        <v>12 = Zona de riesgo extrema. Evitar el riesgo. Reducir el riesgo, Compartir o transferir.</v>
      </c>
      <c r="K84" s="9" t="s">
        <v>168</v>
      </c>
      <c r="L84" s="9" t="s">
        <v>20</v>
      </c>
      <c r="M84" s="100" t="s">
        <v>404</v>
      </c>
      <c r="N84" s="68" t="str">
        <f t="array" aca="1" ref="N84" ca="1">OFFSET(valoracion,MATCH(J84&amp;K84&amp;L84,evaluacion2&amp;controles&amp;tipo,0),0)</f>
        <v>4 = Zona de riesgo alta. Reducir el riesgo. Evitar el riesgo compartir o transferir.</v>
      </c>
      <c r="O84" s="83" t="s">
        <v>3</v>
      </c>
      <c r="P84" s="100" t="s">
        <v>517</v>
      </c>
      <c r="Q84" s="100" t="s">
        <v>486</v>
      </c>
      <c r="R84" s="114" t="s">
        <v>270</v>
      </c>
      <c r="S84" s="100" t="s">
        <v>518</v>
      </c>
      <c r="T84" s="86">
        <v>0</v>
      </c>
      <c r="U84" s="87" t="s">
        <v>263</v>
      </c>
      <c r="V84" s="302" t="s">
        <v>1003</v>
      </c>
      <c r="W84" s="368"/>
      <c r="X84" s="368"/>
      <c r="Y84" s="368"/>
      <c r="Z84" s="368"/>
      <c r="AA84" s="368"/>
      <c r="AB84" s="368"/>
      <c r="AC84" s="368"/>
      <c r="AD84" s="368"/>
      <c r="AE84" s="368"/>
      <c r="AF84" s="368"/>
      <c r="AG84" s="368"/>
      <c r="AH84" s="368"/>
      <c r="AI84" s="368"/>
      <c r="AJ84" s="368"/>
      <c r="AK84" s="368"/>
      <c r="AL84" s="368"/>
      <c r="AM84" s="368"/>
      <c r="AN84" s="368"/>
      <c r="AO84" s="368"/>
      <c r="AP84" s="368"/>
      <c r="AQ84" s="368"/>
      <c r="AR84" s="368"/>
      <c r="AS84" s="368"/>
      <c r="AT84" s="368"/>
      <c r="AU84" s="368"/>
      <c r="AV84" s="368"/>
      <c r="AW84" s="368"/>
      <c r="AX84" s="368"/>
      <c r="AY84" s="368"/>
      <c r="AZ84" s="368"/>
      <c r="BA84" s="368"/>
      <c r="BB84" s="368"/>
      <c r="BC84" s="368"/>
      <c r="BD84" s="368"/>
      <c r="BE84" s="368"/>
      <c r="BF84" s="368"/>
      <c r="BG84" s="368"/>
      <c r="BH84" s="368"/>
      <c r="BI84" s="368"/>
      <c r="BJ84" s="368"/>
      <c r="BK84" s="368"/>
      <c r="BL84" s="368"/>
      <c r="BM84" s="368"/>
      <c r="BN84" s="368"/>
      <c r="BO84" s="368"/>
      <c r="BP84" s="368"/>
      <c r="BQ84" s="368"/>
      <c r="BR84" s="368"/>
      <c r="BS84" s="368"/>
      <c r="BT84" s="368"/>
      <c r="BU84" s="368"/>
      <c r="BV84" s="368"/>
    </row>
    <row r="85" spans="1:74" s="5" customFormat="1" ht="384.75" hidden="1" customHeight="1" outlineLevel="1">
      <c r="A85" s="89">
        <v>59</v>
      </c>
      <c r="B85" s="95" t="s">
        <v>259</v>
      </c>
      <c r="C85" s="77" t="s">
        <v>212</v>
      </c>
      <c r="D85" s="92" t="s">
        <v>279</v>
      </c>
      <c r="E85" s="79" t="s">
        <v>863</v>
      </c>
      <c r="F85" s="100" t="s">
        <v>293</v>
      </c>
      <c r="G85" s="100" t="s">
        <v>516</v>
      </c>
      <c r="H85" s="56" t="s">
        <v>132</v>
      </c>
      <c r="I85" s="76" t="s">
        <v>139</v>
      </c>
      <c r="J85" s="126" t="str">
        <f t="array" ref="J85">INDEX(evaluacion,MATCH(H85&amp;I85,impacto&amp;probabilidad,0))</f>
        <v>4 = Zona de riesgo alta. Reducir el riesgo. Evitar el riesgo compartir o transferir.</v>
      </c>
      <c r="K85" s="128" t="s">
        <v>168</v>
      </c>
      <c r="L85" s="128" t="s">
        <v>20</v>
      </c>
      <c r="M85" s="100" t="s">
        <v>244</v>
      </c>
      <c r="N85" s="126" t="str">
        <f t="array" aca="1" ref="N85" ca="1">OFFSET(valoracion,MATCH(J85&amp;K85&amp;L85,evaluacion2&amp;controles&amp;tipo,0),0)</f>
        <v>4 = Zona de riesgo alta. Reducir el riesgo. Evitar el riesgo compartir o transferir.</v>
      </c>
      <c r="O85" s="89" t="s">
        <v>3</v>
      </c>
      <c r="P85" s="100" t="s">
        <v>517</v>
      </c>
      <c r="Q85" s="100" t="s">
        <v>406</v>
      </c>
      <c r="R85" s="114" t="s">
        <v>270</v>
      </c>
      <c r="S85" s="100" t="s">
        <v>519</v>
      </c>
      <c r="T85" s="86">
        <v>0</v>
      </c>
      <c r="U85" s="87" t="s">
        <v>263</v>
      </c>
      <c r="V85" s="302" t="s">
        <v>984</v>
      </c>
      <c r="W85" s="368"/>
      <c r="X85" s="368"/>
      <c r="Y85" s="368"/>
      <c r="Z85" s="368"/>
      <c r="AA85" s="368"/>
      <c r="AB85" s="368"/>
      <c r="AC85" s="368"/>
      <c r="AD85" s="368"/>
      <c r="AE85" s="368"/>
      <c r="AF85" s="368"/>
      <c r="AG85" s="368"/>
      <c r="AH85" s="368"/>
      <c r="AI85" s="368"/>
      <c r="AJ85" s="368"/>
      <c r="AK85" s="368"/>
      <c r="AL85" s="368"/>
      <c r="AM85" s="368"/>
      <c r="AN85" s="368"/>
      <c r="AO85" s="368"/>
      <c r="AP85" s="368"/>
      <c r="AQ85" s="368"/>
      <c r="AR85" s="368"/>
      <c r="AS85" s="368"/>
      <c r="AT85" s="368"/>
      <c r="AU85" s="368"/>
      <c r="AV85" s="368"/>
      <c r="AW85" s="368"/>
      <c r="AX85" s="368"/>
      <c r="AY85" s="368"/>
      <c r="AZ85" s="368"/>
      <c r="BA85" s="368"/>
      <c r="BB85" s="368"/>
      <c r="BC85" s="368"/>
      <c r="BD85" s="368"/>
      <c r="BE85" s="368"/>
      <c r="BF85" s="368"/>
      <c r="BG85" s="368"/>
      <c r="BH85" s="368"/>
      <c r="BI85" s="368"/>
      <c r="BJ85" s="368"/>
      <c r="BK85" s="368"/>
      <c r="BL85" s="368"/>
      <c r="BM85" s="368"/>
      <c r="BN85" s="368"/>
      <c r="BO85" s="368"/>
      <c r="BP85" s="368"/>
      <c r="BQ85" s="368"/>
      <c r="BR85" s="368"/>
      <c r="BS85" s="368"/>
      <c r="BT85" s="368"/>
      <c r="BU85" s="368"/>
      <c r="BV85" s="368"/>
    </row>
    <row r="86" spans="1:74" s="5" customFormat="1" ht="384.75" hidden="1" customHeight="1" outlineLevel="1">
      <c r="A86" s="89">
        <v>60</v>
      </c>
      <c r="B86" s="95" t="s">
        <v>334</v>
      </c>
      <c r="C86" s="77" t="s">
        <v>212</v>
      </c>
      <c r="D86" s="92" t="s">
        <v>279</v>
      </c>
      <c r="E86" s="79" t="s">
        <v>863</v>
      </c>
      <c r="F86" s="100" t="s">
        <v>293</v>
      </c>
      <c r="G86" s="100" t="s">
        <v>294</v>
      </c>
      <c r="H86" s="56" t="s">
        <v>132</v>
      </c>
      <c r="I86" s="76" t="s">
        <v>139</v>
      </c>
      <c r="J86" s="126" t="str">
        <f t="array" ref="J86">INDEX(evaluacion,MATCH(H86&amp;I86,impacto&amp;probabilidad,0))</f>
        <v>4 = Zona de riesgo alta. Reducir el riesgo. Evitar el riesgo compartir o transferir.</v>
      </c>
      <c r="K86" s="128" t="s">
        <v>168</v>
      </c>
      <c r="L86" s="128" t="s">
        <v>20</v>
      </c>
      <c r="M86" s="100" t="s">
        <v>244</v>
      </c>
      <c r="N86" s="126" t="str">
        <f t="array" aca="1" ref="N86" ca="1">OFFSET(valoracion,MATCH(J86&amp;K86&amp;L86,evaluacion2&amp;controles&amp;tipo,0),0)</f>
        <v>4 = Zona de riesgo alta. Reducir el riesgo. Evitar el riesgo compartir o transferir.</v>
      </c>
      <c r="O86" s="89" t="s">
        <v>3</v>
      </c>
      <c r="P86" s="100" t="s">
        <v>520</v>
      </c>
      <c r="Q86" s="100"/>
      <c r="R86" s="114" t="s">
        <v>270</v>
      </c>
      <c r="S86" s="100" t="s">
        <v>521</v>
      </c>
      <c r="T86" s="86">
        <v>0</v>
      </c>
      <c r="U86" s="87" t="s">
        <v>263</v>
      </c>
      <c r="V86" s="302" t="s">
        <v>984</v>
      </c>
      <c r="W86" s="368"/>
      <c r="X86" s="368"/>
      <c r="Y86" s="368"/>
      <c r="Z86" s="368"/>
      <c r="AA86" s="368"/>
      <c r="AB86" s="368"/>
      <c r="AC86" s="368"/>
      <c r="AD86" s="368"/>
      <c r="AE86" s="368"/>
      <c r="AF86" s="368"/>
      <c r="AG86" s="368"/>
      <c r="AH86" s="368"/>
      <c r="AI86" s="368"/>
      <c r="AJ86" s="368"/>
      <c r="AK86" s="368"/>
      <c r="AL86" s="368"/>
      <c r="AM86" s="368"/>
      <c r="AN86" s="368"/>
      <c r="AO86" s="368"/>
      <c r="AP86" s="368"/>
      <c r="AQ86" s="368"/>
      <c r="AR86" s="368"/>
      <c r="AS86" s="368"/>
      <c r="AT86" s="368"/>
      <c r="AU86" s="368"/>
      <c r="AV86" s="368"/>
      <c r="AW86" s="368"/>
      <c r="AX86" s="368"/>
      <c r="AY86" s="368"/>
      <c r="AZ86" s="368"/>
      <c r="BA86" s="368"/>
      <c r="BB86" s="368"/>
      <c r="BC86" s="368"/>
      <c r="BD86" s="368"/>
      <c r="BE86" s="368"/>
      <c r="BF86" s="368"/>
      <c r="BG86" s="368"/>
      <c r="BH86" s="368"/>
      <c r="BI86" s="368"/>
      <c r="BJ86" s="368"/>
      <c r="BK86" s="368"/>
      <c r="BL86" s="368"/>
      <c r="BM86" s="368"/>
      <c r="BN86" s="368"/>
      <c r="BO86" s="368"/>
      <c r="BP86" s="368"/>
      <c r="BQ86" s="368"/>
      <c r="BR86" s="368"/>
      <c r="BS86" s="368"/>
      <c r="BT86" s="368"/>
      <c r="BU86" s="368"/>
      <c r="BV86" s="368"/>
    </row>
    <row r="87" spans="1:74" s="5" customFormat="1" ht="12.75" hidden="1" customHeight="1" outlineLevel="1">
      <c r="A87" s="10"/>
      <c r="B87" s="10"/>
      <c r="C87" s="77"/>
      <c r="D87" s="10"/>
      <c r="E87" s="10"/>
      <c r="F87" s="75"/>
      <c r="G87" s="75"/>
      <c r="H87" s="56"/>
      <c r="I87" s="76"/>
      <c r="J87" s="68"/>
      <c r="K87" s="9"/>
      <c r="L87" s="9"/>
      <c r="M87" s="9"/>
      <c r="N87" s="68"/>
      <c r="O87" s="6"/>
      <c r="P87" s="6"/>
      <c r="Q87" s="14"/>
      <c r="R87" s="9"/>
      <c r="S87" s="9"/>
      <c r="T87" s="9"/>
      <c r="U87" s="7"/>
      <c r="V87" s="14"/>
      <c r="W87" s="368"/>
      <c r="X87" s="368"/>
      <c r="Y87" s="368"/>
      <c r="Z87" s="368"/>
      <c r="AA87" s="368"/>
      <c r="AB87" s="368"/>
      <c r="AC87" s="368"/>
      <c r="AD87" s="368"/>
      <c r="AE87" s="368"/>
      <c r="AF87" s="368"/>
      <c r="AG87" s="368"/>
      <c r="AH87" s="368"/>
      <c r="AI87" s="368"/>
      <c r="AJ87" s="368"/>
      <c r="AK87" s="368"/>
      <c r="AL87" s="368"/>
      <c r="AM87" s="368"/>
      <c r="AN87" s="368"/>
      <c r="AO87" s="368"/>
      <c r="AP87" s="368"/>
      <c r="AQ87" s="368"/>
      <c r="AR87" s="368"/>
      <c r="AS87" s="368"/>
      <c r="AT87" s="368"/>
      <c r="AU87" s="368"/>
      <c r="AV87" s="368"/>
      <c r="AW87" s="368"/>
      <c r="AX87" s="368"/>
      <c r="AY87" s="368"/>
      <c r="AZ87" s="368"/>
      <c r="BA87" s="368"/>
      <c r="BB87" s="368"/>
      <c r="BC87" s="368"/>
      <c r="BD87" s="368"/>
      <c r="BE87" s="368"/>
      <c r="BF87" s="368"/>
      <c r="BG87" s="368"/>
      <c r="BH87" s="368"/>
      <c r="BI87" s="368"/>
      <c r="BJ87" s="368"/>
      <c r="BK87" s="368"/>
      <c r="BL87" s="368"/>
      <c r="BM87" s="368"/>
      <c r="BN87" s="368"/>
      <c r="BO87" s="368"/>
      <c r="BP87" s="368"/>
      <c r="BQ87" s="368"/>
      <c r="BR87" s="368"/>
      <c r="BS87" s="368"/>
      <c r="BT87" s="368"/>
      <c r="BU87" s="368"/>
      <c r="BV87" s="368"/>
    </row>
    <row r="88" spans="1:74" s="5" customFormat="1" ht="12.75" hidden="1" customHeight="1" outlineLevel="1">
      <c r="A88" s="10"/>
      <c r="B88" s="10"/>
      <c r="C88" s="77"/>
      <c r="D88" s="10"/>
      <c r="E88" s="10"/>
      <c r="F88" s="75"/>
      <c r="G88" s="75"/>
      <c r="H88" s="56"/>
      <c r="I88" s="76"/>
      <c r="J88" s="68"/>
      <c r="K88" s="9"/>
      <c r="L88" s="9"/>
      <c r="M88" s="9"/>
      <c r="N88" s="68"/>
      <c r="O88" s="6"/>
      <c r="P88" s="6"/>
      <c r="Q88" s="14"/>
      <c r="R88" s="9"/>
      <c r="S88" s="9"/>
      <c r="T88" s="9"/>
      <c r="U88" s="7"/>
      <c r="V88" s="14"/>
      <c r="W88" s="368"/>
      <c r="X88" s="368"/>
      <c r="Y88" s="368"/>
      <c r="Z88" s="368"/>
      <c r="AA88" s="368"/>
      <c r="AB88" s="368"/>
      <c r="AC88" s="368"/>
      <c r="AD88" s="368"/>
      <c r="AE88" s="368"/>
      <c r="AF88" s="368"/>
      <c r="AG88" s="368"/>
      <c r="AH88" s="368"/>
      <c r="AI88" s="368"/>
      <c r="AJ88" s="368"/>
      <c r="AK88" s="368"/>
      <c r="AL88" s="368"/>
      <c r="AM88" s="368"/>
      <c r="AN88" s="368"/>
      <c r="AO88" s="368"/>
      <c r="AP88" s="368"/>
      <c r="AQ88" s="368"/>
      <c r="AR88" s="368"/>
      <c r="AS88" s="368"/>
      <c r="AT88" s="368"/>
      <c r="AU88" s="368"/>
      <c r="AV88" s="368"/>
      <c r="AW88" s="368"/>
      <c r="AX88" s="368"/>
      <c r="AY88" s="368"/>
      <c r="AZ88" s="368"/>
      <c r="BA88" s="368"/>
      <c r="BB88" s="368"/>
      <c r="BC88" s="368"/>
      <c r="BD88" s="368"/>
      <c r="BE88" s="368"/>
      <c r="BF88" s="368"/>
      <c r="BG88" s="368"/>
      <c r="BH88" s="368"/>
      <c r="BI88" s="368"/>
      <c r="BJ88" s="368"/>
      <c r="BK88" s="368"/>
      <c r="BL88" s="368"/>
      <c r="BM88" s="368"/>
      <c r="BN88" s="368"/>
      <c r="BO88" s="368"/>
      <c r="BP88" s="368"/>
      <c r="BQ88" s="368"/>
      <c r="BR88" s="368"/>
      <c r="BS88" s="368"/>
      <c r="BT88" s="368"/>
      <c r="BU88" s="368"/>
      <c r="BV88" s="368"/>
    </row>
    <row r="89" spans="1:74" s="5" customFormat="1" ht="27.75" customHeight="1" collapsed="1">
      <c r="A89" s="375" t="s">
        <v>938</v>
      </c>
      <c r="B89" s="375"/>
      <c r="C89" s="375"/>
      <c r="D89" s="375"/>
      <c r="E89" s="375"/>
      <c r="F89" s="375"/>
      <c r="G89" s="375"/>
      <c r="H89" s="372" t="s">
        <v>915</v>
      </c>
      <c r="I89" s="372"/>
      <c r="J89" s="372"/>
      <c r="K89" s="372"/>
      <c r="L89" s="372"/>
      <c r="M89" s="372"/>
      <c r="N89" s="372"/>
      <c r="O89" s="372"/>
      <c r="P89" s="372"/>
      <c r="Q89" s="372"/>
      <c r="R89" s="372"/>
      <c r="S89" s="372"/>
      <c r="T89" s="372"/>
      <c r="U89" s="372"/>
      <c r="V89" s="372"/>
      <c r="W89" s="368"/>
      <c r="X89" s="368"/>
      <c r="Y89" s="368"/>
      <c r="Z89" s="368"/>
      <c r="AA89" s="368"/>
      <c r="AB89" s="368"/>
      <c r="AC89" s="368"/>
      <c r="AD89" s="368"/>
      <c r="AE89" s="368"/>
      <c r="AF89" s="368"/>
      <c r="AG89" s="368"/>
      <c r="AH89" s="368"/>
      <c r="AI89" s="368"/>
      <c r="AJ89" s="368"/>
      <c r="AK89" s="368"/>
      <c r="AL89" s="368"/>
      <c r="AM89" s="368"/>
      <c r="AN89" s="368"/>
      <c r="AO89" s="368"/>
      <c r="AP89" s="368"/>
      <c r="AQ89" s="368"/>
      <c r="AR89" s="368"/>
      <c r="AS89" s="368"/>
      <c r="AT89" s="368"/>
      <c r="AU89" s="368"/>
      <c r="AV89" s="368"/>
      <c r="AW89" s="368"/>
      <c r="AX89" s="368"/>
      <c r="AY89" s="368"/>
      <c r="AZ89" s="368"/>
      <c r="BA89" s="368"/>
      <c r="BB89" s="368"/>
      <c r="BC89" s="368"/>
      <c r="BD89" s="368"/>
      <c r="BE89" s="368"/>
      <c r="BF89" s="368"/>
      <c r="BG89" s="368"/>
      <c r="BH89" s="368"/>
      <c r="BI89" s="368"/>
      <c r="BJ89" s="368"/>
      <c r="BK89" s="368"/>
      <c r="BL89" s="368"/>
      <c r="BM89" s="368"/>
      <c r="BN89" s="368"/>
      <c r="BO89" s="368"/>
      <c r="BP89" s="368"/>
      <c r="BQ89" s="368"/>
      <c r="BR89" s="368"/>
      <c r="BS89" s="368"/>
      <c r="BT89" s="368"/>
      <c r="BU89" s="368"/>
      <c r="BV89" s="368"/>
    </row>
    <row r="90" spans="1:74" s="5" customFormat="1" ht="204" hidden="1" customHeight="1" outlineLevel="2">
      <c r="A90" s="105">
        <v>66</v>
      </c>
      <c r="B90" s="137" t="s">
        <v>526</v>
      </c>
      <c r="C90" s="77" t="s">
        <v>210</v>
      </c>
      <c r="D90" s="137" t="s">
        <v>527</v>
      </c>
      <c r="E90" s="79" t="s">
        <v>887</v>
      </c>
      <c r="F90" s="139" t="s">
        <v>888</v>
      </c>
      <c r="G90" s="139" t="s">
        <v>528</v>
      </c>
      <c r="H90" s="56" t="s">
        <v>128</v>
      </c>
      <c r="I90" s="76" t="s">
        <v>137</v>
      </c>
      <c r="J90" s="68" t="str">
        <f t="array" ref="J90">INDEX(evaluacion,MATCH(H90&amp;I90,impacto&amp;probabilidad,0))</f>
        <v>9 = Zona de riesgo alta. Reducir el riesgo. Evitar el riesgo compartir o transferir.</v>
      </c>
      <c r="K90" s="9" t="s">
        <v>168</v>
      </c>
      <c r="L90" s="9" t="s">
        <v>20</v>
      </c>
      <c r="M90" s="82" t="s">
        <v>529</v>
      </c>
      <c r="N90" s="68" t="str">
        <f t="array" aca="1" ref="N90" ca="1">OFFSET(valoracion,MATCH(J90&amp;K90&amp;L90,evaluacion2&amp;controles&amp;tipo,0),0)</f>
        <v>3 = Zona de riesgo moderada. Asumir el riesgo. Reducir el Riesgo.</v>
      </c>
      <c r="O90" s="83" t="s">
        <v>227</v>
      </c>
      <c r="P90" s="83" t="s">
        <v>530</v>
      </c>
      <c r="Q90" s="84" t="s">
        <v>531</v>
      </c>
      <c r="R90" s="94" t="s">
        <v>532</v>
      </c>
      <c r="S90" s="98" t="s">
        <v>533</v>
      </c>
      <c r="T90" s="86">
        <v>1</v>
      </c>
      <c r="U90" s="87" t="s">
        <v>249</v>
      </c>
      <c r="V90" s="300" t="s">
        <v>1014</v>
      </c>
      <c r="W90" s="368"/>
      <c r="X90" s="368"/>
      <c r="Y90" s="368"/>
      <c r="Z90" s="368"/>
      <c r="AA90" s="368"/>
      <c r="AB90" s="368"/>
      <c r="AC90" s="368"/>
      <c r="AD90" s="368"/>
      <c r="AE90" s="368"/>
      <c r="AF90" s="368"/>
      <c r="AG90" s="368"/>
      <c r="AH90" s="368"/>
      <c r="AI90" s="368"/>
      <c r="AJ90" s="368"/>
      <c r="AK90" s="368"/>
      <c r="AL90" s="368"/>
      <c r="AM90" s="368"/>
      <c r="AN90" s="368"/>
      <c r="AO90" s="368"/>
      <c r="AP90" s="368"/>
      <c r="AQ90" s="368"/>
      <c r="AR90" s="368"/>
      <c r="AS90" s="368"/>
      <c r="AT90" s="368"/>
      <c r="AU90" s="368"/>
      <c r="AV90" s="368"/>
      <c r="AW90" s="368"/>
      <c r="AX90" s="368"/>
      <c r="AY90" s="368"/>
      <c r="AZ90" s="368"/>
      <c r="BA90" s="368"/>
      <c r="BB90" s="368"/>
      <c r="BC90" s="368"/>
      <c r="BD90" s="368"/>
      <c r="BE90" s="368"/>
      <c r="BF90" s="368"/>
      <c r="BG90" s="368"/>
      <c r="BH90" s="368"/>
      <c r="BI90" s="368"/>
      <c r="BJ90" s="368"/>
      <c r="BK90" s="368"/>
      <c r="BL90" s="368"/>
      <c r="BM90" s="368"/>
      <c r="BN90" s="368"/>
      <c r="BO90" s="368"/>
      <c r="BP90" s="368"/>
      <c r="BQ90" s="368"/>
      <c r="BR90" s="368"/>
      <c r="BS90" s="368"/>
      <c r="BT90" s="368"/>
      <c r="BU90" s="368"/>
      <c r="BV90" s="368"/>
    </row>
    <row r="91" spans="1:74" s="5" customFormat="1" ht="408" hidden="1" customHeight="1" outlineLevel="2">
      <c r="A91" s="105">
        <v>67</v>
      </c>
      <c r="B91" s="137" t="s">
        <v>534</v>
      </c>
      <c r="C91" s="77" t="s">
        <v>208</v>
      </c>
      <c r="D91" s="137" t="s">
        <v>535</v>
      </c>
      <c r="E91" s="79" t="s">
        <v>889</v>
      </c>
      <c r="F91" s="140" t="s">
        <v>890</v>
      </c>
      <c r="G91" s="140" t="s">
        <v>536</v>
      </c>
      <c r="H91" s="56" t="s">
        <v>131</v>
      </c>
      <c r="I91" s="76" t="s">
        <v>137</v>
      </c>
      <c r="J91" s="68" t="str">
        <f t="array" ref="J91">INDEX(evaluacion,MATCH(H91&amp;I91,impacto&amp;probabilidad,0))</f>
        <v>6 = Zona de riesgo moderada. Asumir el riesgo. Reducir el Riesgo.</v>
      </c>
      <c r="K91" s="128" t="s">
        <v>168</v>
      </c>
      <c r="L91" s="128" t="s">
        <v>20</v>
      </c>
      <c r="M91" s="130" t="s">
        <v>537</v>
      </c>
      <c r="N91" s="126" t="str">
        <f t="array" aca="1" ref="N91" ca="1">OFFSET(valoracion,MATCH(J91&amp;K91&amp;L91,evaluacion2&amp;controles&amp;tipo,0),0)</f>
        <v>2 = Zona de riesgo baja. Asumir el riesgo</v>
      </c>
      <c r="O91" s="89" t="s">
        <v>3</v>
      </c>
      <c r="P91" s="89" t="s">
        <v>538</v>
      </c>
      <c r="Q91" s="131" t="s">
        <v>539</v>
      </c>
      <c r="R91" s="94" t="s">
        <v>532</v>
      </c>
      <c r="S91" s="82" t="s">
        <v>540</v>
      </c>
      <c r="T91" s="86">
        <v>1</v>
      </c>
      <c r="U91" s="87" t="s">
        <v>311</v>
      </c>
      <c r="V91" s="18" t="s">
        <v>1015</v>
      </c>
      <c r="W91" s="368"/>
      <c r="X91" s="368"/>
      <c r="Y91" s="368"/>
      <c r="Z91" s="368"/>
      <c r="AA91" s="368"/>
      <c r="AB91" s="368"/>
      <c r="AC91" s="368"/>
      <c r="AD91" s="368"/>
      <c r="AE91" s="368"/>
      <c r="AF91" s="368"/>
      <c r="AG91" s="368"/>
      <c r="AH91" s="368"/>
      <c r="AI91" s="368"/>
      <c r="AJ91" s="368"/>
      <c r="AK91" s="368"/>
      <c r="AL91" s="368"/>
      <c r="AM91" s="368"/>
      <c r="AN91" s="368"/>
      <c r="AO91" s="368"/>
      <c r="AP91" s="368"/>
      <c r="AQ91" s="368"/>
      <c r="AR91" s="368"/>
      <c r="AS91" s="368"/>
      <c r="AT91" s="368"/>
      <c r="AU91" s="368"/>
      <c r="AV91" s="368"/>
      <c r="AW91" s="368"/>
      <c r="AX91" s="368"/>
      <c r="AY91" s="368"/>
      <c r="AZ91" s="368"/>
      <c r="BA91" s="368"/>
      <c r="BB91" s="368"/>
      <c r="BC91" s="368"/>
      <c r="BD91" s="368"/>
      <c r="BE91" s="368"/>
      <c r="BF91" s="368"/>
      <c r="BG91" s="368"/>
      <c r="BH91" s="368"/>
      <c r="BI91" s="368"/>
      <c r="BJ91" s="368"/>
      <c r="BK91" s="368"/>
      <c r="BL91" s="368"/>
      <c r="BM91" s="368"/>
      <c r="BN91" s="368"/>
      <c r="BO91" s="368"/>
      <c r="BP91" s="368"/>
      <c r="BQ91" s="368"/>
      <c r="BR91" s="368"/>
      <c r="BS91" s="368"/>
      <c r="BT91" s="368"/>
      <c r="BU91" s="368"/>
      <c r="BV91" s="368"/>
    </row>
    <row r="92" spans="1:74" s="5" customFormat="1" ht="229.5" hidden="1" customHeight="1" outlineLevel="2">
      <c r="A92" s="105">
        <v>68</v>
      </c>
      <c r="B92" s="137" t="s">
        <v>541</v>
      </c>
      <c r="C92" s="77" t="s">
        <v>208</v>
      </c>
      <c r="D92" s="137" t="s">
        <v>542</v>
      </c>
      <c r="E92" s="79" t="s">
        <v>891</v>
      </c>
      <c r="F92" s="140" t="s">
        <v>892</v>
      </c>
      <c r="G92" s="140" t="s">
        <v>543</v>
      </c>
      <c r="H92" s="56" t="s">
        <v>128</v>
      </c>
      <c r="I92" s="76" t="s">
        <v>137</v>
      </c>
      <c r="J92" s="110" t="str">
        <f t="array" ref="J92">INDEX(evaluacion,MATCH(H92&amp;I92,impacto&amp;probabilidad,0))</f>
        <v>9 = Zona de riesgo alta. Reducir el riesgo. Evitar el riesgo compartir o transferir.</v>
      </c>
      <c r="K92" s="128" t="s">
        <v>168</v>
      </c>
      <c r="L92" s="128" t="s">
        <v>20</v>
      </c>
      <c r="M92" s="130" t="s">
        <v>544</v>
      </c>
      <c r="N92" s="126" t="str">
        <f t="array" aca="1" ref="N92" ca="1">OFFSET(valoracion,MATCH(J92&amp;K92&amp;L92,evaluacion2&amp;controles&amp;tipo,0),0)</f>
        <v>3 = Zona de riesgo moderada. Asumir el riesgo. Reducir el Riesgo.</v>
      </c>
      <c r="O92" s="89" t="s">
        <v>3</v>
      </c>
      <c r="P92" s="83" t="s">
        <v>545</v>
      </c>
      <c r="Q92" s="89" t="s">
        <v>546</v>
      </c>
      <c r="R92" s="94" t="s">
        <v>547</v>
      </c>
      <c r="S92" s="82" t="s">
        <v>548</v>
      </c>
      <c r="T92" s="86">
        <v>1</v>
      </c>
      <c r="U92" s="87" t="s">
        <v>263</v>
      </c>
      <c r="V92" s="18" t="s">
        <v>1016</v>
      </c>
      <c r="W92" s="368"/>
      <c r="X92" s="368"/>
      <c r="Y92" s="368"/>
      <c r="Z92" s="368"/>
      <c r="AA92" s="368"/>
      <c r="AB92" s="368"/>
      <c r="AC92" s="368"/>
      <c r="AD92" s="368"/>
      <c r="AE92" s="368"/>
      <c r="AF92" s="368"/>
      <c r="AG92" s="368"/>
      <c r="AH92" s="368"/>
      <c r="AI92" s="368"/>
      <c r="AJ92" s="368"/>
      <c r="AK92" s="368"/>
      <c r="AL92" s="368"/>
      <c r="AM92" s="368"/>
      <c r="AN92" s="368"/>
      <c r="AO92" s="368"/>
      <c r="AP92" s="368"/>
      <c r="AQ92" s="368"/>
      <c r="AR92" s="368"/>
      <c r="AS92" s="368"/>
      <c r="AT92" s="368"/>
      <c r="AU92" s="368"/>
      <c r="AV92" s="368"/>
      <c r="AW92" s="368"/>
      <c r="AX92" s="368"/>
      <c r="AY92" s="368"/>
      <c r="AZ92" s="368"/>
      <c r="BA92" s="368"/>
      <c r="BB92" s="368"/>
      <c r="BC92" s="368"/>
      <c r="BD92" s="368"/>
      <c r="BE92" s="368"/>
      <c r="BF92" s="368"/>
      <c r="BG92" s="368"/>
      <c r="BH92" s="368"/>
      <c r="BI92" s="368"/>
      <c r="BJ92" s="368"/>
      <c r="BK92" s="368"/>
      <c r="BL92" s="368"/>
      <c r="BM92" s="368"/>
      <c r="BN92" s="368"/>
      <c r="BO92" s="368"/>
      <c r="BP92" s="368"/>
      <c r="BQ92" s="368"/>
      <c r="BR92" s="368"/>
      <c r="BS92" s="368"/>
      <c r="BT92" s="368"/>
      <c r="BU92" s="368"/>
      <c r="BV92" s="368"/>
    </row>
    <row r="93" spans="1:74" s="5" customFormat="1" ht="299.25" hidden="1" customHeight="1" outlineLevel="2">
      <c r="A93" s="105">
        <v>69</v>
      </c>
      <c r="B93" s="95" t="s">
        <v>549</v>
      </c>
      <c r="C93" s="77" t="s">
        <v>212</v>
      </c>
      <c r="D93" s="137" t="s">
        <v>279</v>
      </c>
      <c r="E93" s="79" t="s">
        <v>863</v>
      </c>
      <c r="F93" s="100" t="s">
        <v>293</v>
      </c>
      <c r="G93" s="100" t="s">
        <v>408</v>
      </c>
      <c r="H93" s="56" t="s">
        <v>132</v>
      </c>
      <c r="I93" s="76" t="s">
        <v>139</v>
      </c>
      <c r="J93" s="126" t="str">
        <f t="array" ref="J93">INDEX(evaluacion,MATCH(H93&amp;I93,impacto&amp;probabilidad,0))</f>
        <v>4 = Zona de riesgo alta. Reducir el riesgo. Evitar el riesgo compartir o transferir.</v>
      </c>
      <c r="K93" s="128" t="s">
        <v>168</v>
      </c>
      <c r="L93" s="128" t="s">
        <v>20</v>
      </c>
      <c r="M93" s="100" t="s">
        <v>404</v>
      </c>
      <c r="N93" s="126" t="str">
        <f t="array" aca="1" ref="N93" ca="1">OFFSET(valoracion,MATCH(J93&amp;K93&amp;L93,evaluacion2&amp;controles&amp;tipo,0),0)</f>
        <v>4 = Zona de riesgo alta. Reducir el riesgo. Evitar el riesgo compartir o transferir.</v>
      </c>
      <c r="O93" s="89" t="s">
        <v>3</v>
      </c>
      <c r="P93" s="100" t="s">
        <v>524</v>
      </c>
      <c r="Q93" s="100" t="s">
        <v>406</v>
      </c>
      <c r="R93" s="94" t="s">
        <v>547</v>
      </c>
      <c r="S93" s="100" t="s">
        <v>550</v>
      </c>
      <c r="T93" s="86">
        <v>0</v>
      </c>
      <c r="U93" s="87" t="s">
        <v>263</v>
      </c>
      <c r="V93" s="301" t="s">
        <v>1017</v>
      </c>
      <c r="W93" s="368"/>
      <c r="X93" s="368"/>
      <c r="Y93" s="368"/>
      <c r="Z93" s="368"/>
      <c r="AA93" s="368"/>
      <c r="AB93" s="368"/>
      <c r="AC93" s="368"/>
      <c r="AD93" s="368"/>
      <c r="AE93" s="368"/>
      <c r="AF93" s="368"/>
      <c r="AG93" s="368"/>
      <c r="AH93" s="368"/>
      <c r="AI93" s="368"/>
      <c r="AJ93" s="368"/>
      <c r="AK93" s="368"/>
      <c r="AL93" s="368"/>
      <c r="AM93" s="368"/>
      <c r="AN93" s="368"/>
      <c r="AO93" s="368"/>
      <c r="AP93" s="368"/>
      <c r="AQ93" s="368"/>
      <c r="AR93" s="368"/>
      <c r="AS93" s="368"/>
      <c r="AT93" s="368"/>
      <c r="AU93" s="368"/>
      <c r="AV93" s="368"/>
      <c r="AW93" s="368"/>
      <c r="AX93" s="368"/>
      <c r="AY93" s="368"/>
      <c r="AZ93" s="368"/>
      <c r="BA93" s="368"/>
      <c r="BB93" s="368"/>
      <c r="BC93" s="368"/>
      <c r="BD93" s="368"/>
      <c r="BE93" s="368"/>
      <c r="BF93" s="368"/>
      <c r="BG93" s="368"/>
      <c r="BH93" s="368"/>
      <c r="BI93" s="368"/>
      <c r="BJ93" s="368"/>
      <c r="BK93" s="368"/>
      <c r="BL93" s="368"/>
      <c r="BM93" s="368"/>
      <c r="BN93" s="368"/>
      <c r="BO93" s="368"/>
      <c r="BP93" s="368"/>
      <c r="BQ93" s="368"/>
      <c r="BR93" s="368"/>
      <c r="BS93" s="368"/>
      <c r="BT93" s="368"/>
      <c r="BU93" s="368"/>
      <c r="BV93" s="368"/>
    </row>
    <row r="94" spans="1:74" s="5" customFormat="1" ht="384.75" hidden="1" customHeight="1" outlineLevel="2">
      <c r="A94" s="105">
        <v>70</v>
      </c>
      <c r="B94" s="95" t="s">
        <v>259</v>
      </c>
      <c r="C94" s="77" t="s">
        <v>212</v>
      </c>
      <c r="D94" s="137" t="s">
        <v>279</v>
      </c>
      <c r="E94" s="79" t="s">
        <v>863</v>
      </c>
      <c r="F94" s="100" t="s">
        <v>293</v>
      </c>
      <c r="G94" s="100" t="s">
        <v>430</v>
      </c>
      <c r="H94" s="56" t="s">
        <v>132</v>
      </c>
      <c r="I94" s="76" t="s">
        <v>139</v>
      </c>
      <c r="J94" s="68" t="str">
        <f t="array" ref="J94">INDEX(evaluacion,MATCH(H94&amp;I94,impacto&amp;probabilidad,0))</f>
        <v>4 = Zona de riesgo alta. Reducir el riesgo. Evitar el riesgo compartir o transferir.</v>
      </c>
      <c r="K94" s="9" t="s">
        <v>168</v>
      </c>
      <c r="L94" s="9" t="s">
        <v>20</v>
      </c>
      <c r="M94" s="100" t="s">
        <v>404</v>
      </c>
      <c r="N94" s="68" t="str">
        <f t="array" aca="1" ref="N94" ca="1">OFFSET(valoracion,MATCH(J94&amp;K94&amp;L94,evaluacion2&amp;controles&amp;tipo,0),0)</f>
        <v>4 = Zona de riesgo alta. Reducir el riesgo. Evitar el riesgo compartir o transferir.</v>
      </c>
      <c r="O94" s="89" t="s">
        <v>3</v>
      </c>
      <c r="P94" s="100" t="s">
        <v>524</v>
      </c>
      <c r="Q94" s="100" t="s">
        <v>406</v>
      </c>
      <c r="R94" s="94" t="s">
        <v>547</v>
      </c>
      <c r="S94" s="100" t="s">
        <v>455</v>
      </c>
      <c r="T94" s="86">
        <v>0</v>
      </c>
      <c r="U94" s="87" t="s">
        <v>263</v>
      </c>
      <c r="V94" s="301" t="s">
        <v>1017</v>
      </c>
      <c r="W94" s="368"/>
      <c r="X94" s="368"/>
      <c r="Y94" s="368"/>
      <c r="Z94" s="368"/>
      <c r="AA94" s="368"/>
      <c r="AB94" s="368"/>
      <c r="AC94" s="368"/>
      <c r="AD94" s="368"/>
      <c r="AE94" s="368"/>
      <c r="AF94" s="368"/>
      <c r="AG94" s="368"/>
      <c r="AH94" s="368"/>
      <c r="AI94" s="368"/>
      <c r="AJ94" s="368"/>
      <c r="AK94" s="368"/>
      <c r="AL94" s="368"/>
      <c r="AM94" s="368"/>
      <c r="AN94" s="368"/>
      <c r="AO94" s="368"/>
      <c r="AP94" s="368"/>
      <c r="AQ94" s="368"/>
      <c r="AR94" s="368"/>
      <c r="AS94" s="368"/>
      <c r="AT94" s="368"/>
      <c r="AU94" s="368"/>
      <c r="AV94" s="368"/>
      <c r="AW94" s="368"/>
      <c r="AX94" s="368"/>
      <c r="AY94" s="368"/>
      <c r="AZ94" s="368"/>
      <c r="BA94" s="368"/>
      <c r="BB94" s="368"/>
      <c r="BC94" s="368"/>
      <c r="BD94" s="368"/>
      <c r="BE94" s="368"/>
      <c r="BF94" s="368"/>
      <c r="BG94" s="368"/>
      <c r="BH94" s="368"/>
      <c r="BI94" s="368"/>
      <c r="BJ94" s="368"/>
      <c r="BK94" s="368"/>
      <c r="BL94" s="368"/>
      <c r="BM94" s="368"/>
      <c r="BN94" s="368"/>
      <c r="BO94" s="368"/>
      <c r="BP94" s="368"/>
      <c r="BQ94" s="368"/>
      <c r="BR94" s="368"/>
      <c r="BS94" s="368"/>
      <c r="BT94" s="368"/>
      <c r="BU94" s="368"/>
      <c r="BV94" s="368"/>
    </row>
    <row r="95" spans="1:74" s="5" customFormat="1" ht="409.5" hidden="1" customHeight="1" outlineLevel="2">
      <c r="A95" s="105">
        <v>71</v>
      </c>
      <c r="B95" s="95" t="s">
        <v>525</v>
      </c>
      <c r="C95" s="77" t="s">
        <v>212</v>
      </c>
      <c r="D95" s="137" t="s">
        <v>279</v>
      </c>
      <c r="E95" s="79" t="s">
        <v>863</v>
      </c>
      <c r="F95" s="100" t="s">
        <v>293</v>
      </c>
      <c r="G95" s="100" t="s">
        <v>408</v>
      </c>
      <c r="H95" s="56" t="s">
        <v>132</v>
      </c>
      <c r="I95" s="76" t="s">
        <v>139</v>
      </c>
      <c r="J95" s="126" t="str">
        <f t="array" ref="J95">INDEX(evaluacion,MATCH(H95&amp;I95,impacto&amp;probabilidad,0))</f>
        <v>4 = Zona de riesgo alta. Reducir el riesgo. Evitar el riesgo compartir o transferir.</v>
      </c>
      <c r="K95" s="128" t="s">
        <v>168</v>
      </c>
      <c r="L95" s="128" t="s">
        <v>20</v>
      </c>
      <c r="M95" s="100" t="s">
        <v>244</v>
      </c>
      <c r="N95" s="68" t="str">
        <f t="array" aca="1" ref="N95" ca="1">OFFSET(valoracion,MATCH(J95&amp;K95&amp;L95,evaluacion2&amp;controles&amp;tipo,0),0)</f>
        <v>4 = Zona de riesgo alta. Reducir el riesgo. Evitar el riesgo compartir o transferir.</v>
      </c>
      <c r="O95" s="89" t="s">
        <v>3</v>
      </c>
      <c r="P95" s="100" t="s">
        <v>524</v>
      </c>
      <c r="Q95" s="100" t="s">
        <v>409</v>
      </c>
      <c r="R95" s="94" t="s">
        <v>547</v>
      </c>
      <c r="S95" s="100" t="s">
        <v>452</v>
      </c>
      <c r="T95" s="86">
        <v>0</v>
      </c>
      <c r="U95" s="87" t="s">
        <v>263</v>
      </c>
      <c r="V95" s="301" t="s">
        <v>1017</v>
      </c>
      <c r="W95" s="368"/>
      <c r="X95" s="368"/>
      <c r="Y95" s="368"/>
      <c r="Z95" s="368"/>
      <c r="AA95" s="368"/>
      <c r="AB95" s="368"/>
      <c r="AC95" s="368"/>
      <c r="AD95" s="368"/>
      <c r="AE95" s="368"/>
      <c r="AF95" s="368"/>
      <c r="AG95" s="368"/>
      <c r="AH95" s="368"/>
      <c r="AI95" s="368"/>
      <c r="AJ95" s="368"/>
      <c r="AK95" s="368"/>
      <c r="AL95" s="368"/>
      <c r="AM95" s="368"/>
      <c r="AN95" s="368"/>
      <c r="AO95" s="368"/>
      <c r="AP95" s="368"/>
      <c r="AQ95" s="368"/>
      <c r="AR95" s="368"/>
      <c r="AS95" s="368"/>
      <c r="AT95" s="368"/>
      <c r="AU95" s="368"/>
      <c r="AV95" s="368"/>
      <c r="AW95" s="368"/>
      <c r="AX95" s="368"/>
      <c r="AY95" s="368"/>
      <c r="AZ95" s="368"/>
      <c r="BA95" s="368"/>
      <c r="BB95" s="368"/>
      <c r="BC95" s="368"/>
      <c r="BD95" s="368"/>
      <c r="BE95" s="368"/>
      <c r="BF95" s="368"/>
      <c r="BG95" s="368"/>
      <c r="BH95" s="368"/>
      <c r="BI95" s="368"/>
      <c r="BJ95" s="368"/>
      <c r="BK95" s="368"/>
      <c r="BL95" s="368"/>
      <c r="BM95" s="368"/>
      <c r="BN95" s="368"/>
      <c r="BO95" s="368"/>
      <c r="BP95" s="368"/>
      <c r="BQ95" s="368"/>
      <c r="BR95" s="368"/>
      <c r="BS95" s="368"/>
      <c r="BT95" s="368"/>
      <c r="BU95" s="368"/>
      <c r="BV95" s="368"/>
    </row>
    <row r="96" spans="1:74" s="5" customFormat="1" ht="24" hidden="1" customHeight="1" outlineLevel="2">
      <c r="A96" s="10"/>
      <c r="B96" s="10"/>
      <c r="C96" s="77"/>
      <c r="D96" s="10"/>
      <c r="E96" s="10"/>
      <c r="F96" s="75"/>
      <c r="G96" s="75"/>
      <c r="H96" s="56"/>
      <c r="I96" s="23"/>
      <c r="J96" s="68"/>
      <c r="K96" s="9"/>
      <c r="L96" s="9"/>
      <c r="M96" s="9"/>
      <c r="N96" s="68"/>
      <c r="O96" s="6"/>
      <c r="P96" s="6"/>
      <c r="Q96" s="6"/>
      <c r="R96" s="9"/>
      <c r="S96" s="9"/>
      <c r="T96" s="9"/>
      <c r="U96" s="7"/>
      <c r="V96" s="6"/>
      <c r="W96" s="368"/>
      <c r="X96" s="368"/>
      <c r="Y96" s="368"/>
      <c r="Z96" s="368"/>
      <c r="AA96" s="368"/>
      <c r="AB96" s="368"/>
      <c r="AC96" s="368"/>
      <c r="AD96" s="368"/>
      <c r="AE96" s="368"/>
      <c r="AF96" s="368"/>
      <c r="AG96" s="368"/>
      <c r="AH96" s="368"/>
      <c r="AI96" s="368"/>
      <c r="AJ96" s="368"/>
      <c r="AK96" s="368"/>
      <c r="AL96" s="368"/>
      <c r="AM96" s="368"/>
      <c r="AN96" s="368"/>
      <c r="AO96" s="368"/>
      <c r="AP96" s="368"/>
      <c r="AQ96" s="368"/>
      <c r="AR96" s="368"/>
      <c r="AS96" s="368"/>
      <c r="AT96" s="368"/>
      <c r="AU96" s="368"/>
      <c r="AV96" s="368"/>
      <c r="AW96" s="368"/>
      <c r="AX96" s="368"/>
      <c r="AY96" s="368"/>
      <c r="AZ96" s="368"/>
      <c r="BA96" s="368"/>
      <c r="BB96" s="368"/>
      <c r="BC96" s="368"/>
      <c r="BD96" s="368"/>
      <c r="BE96" s="368"/>
      <c r="BF96" s="368"/>
      <c r="BG96" s="368"/>
      <c r="BH96" s="368"/>
      <c r="BI96" s="368"/>
      <c r="BJ96" s="368"/>
      <c r="BK96" s="368"/>
      <c r="BL96" s="368"/>
      <c r="BM96" s="368"/>
      <c r="BN96" s="368"/>
      <c r="BO96" s="368"/>
      <c r="BP96" s="368"/>
      <c r="BQ96" s="368"/>
      <c r="BR96" s="368"/>
      <c r="BS96" s="368"/>
      <c r="BT96" s="368"/>
      <c r="BU96" s="368"/>
      <c r="BV96" s="368"/>
    </row>
    <row r="97" spans="1:75" s="5" customFormat="1" ht="29.25" customHeight="1" collapsed="1">
      <c r="A97" s="376" t="s">
        <v>522</v>
      </c>
      <c r="B97" s="376"/>
      <c r="C97" s="376"/>
      <c r="D97" s="376"/>
      <c r="E97" s="376"/>
      <c r="F97" s="376"/>
      <c r="G97" s="376"/>
      <c r="H97" s="377"/>
      <c r="I97" s="377"/>
      <c r="J97" s="377"/>
      <c r="K97" s="377"/>
      <c r="L97" s="377"/>
      <c r="M97" s="377"/>
      <c r="N97" s="377"/>
      <c r="O97" s="377"/>
      <c r="P97" s="377"/>
      <c r="Q97" s="377"/>
      <c r="R97" s="377"/>
      <c r="S97" s="377"/>
      <c r="T97" s="377"/>
      <c r="U97" s="377"/>
      <c r="V97" s="377"/>
      <c r="W97" s="368"/>
      <c r="X97" s="368"/>
      <c r="Y97" s="368"/>
      <c r="Z97" s="368"/>
      <c r="AA97" s="368"/>
      <c r="AB97" s="368"/>
      <c r="AC97" s="368"/>
      <c r="AD97" s="368"/>
      <c r="AE97" s="368"/>
      <c r="AF97" s="368"/>
      <c r="AG97" s="368"/>
      <c r="AH97" s="368"/>
      <c r="AI97" s="368"/>
      <c r="AJ97" s="368"/>
      <c r="AK97" s="368"/>
      <c r="AL97" s="368"/>
      <c r="AM97" s="368"/>
      <c r="AN97" s="368"/>
      <c r="AO97" s="368"/>
      <c r="AP97" s="368"/>
      <c r="AQ97" s="368"/>
      <c r="AR97" s="368"/>
      <c r="AS97" s="368"/>
      <c r="AT97" s="368"/>
      <c r="AU97" s="368"/>
      <c r="AV97" s="368"/>
      <c r="AW97" s="368"/>
      <c r="AX97" s="368"/>
      <c r="AY97" s="368"/>
      <c r="AZ97" s="368"/>
      <c r="BA97" s="368"/>
      <c r="BB97" s="368"/>
      <c r="BC97" s="368"/>
      <c r="BD97" s="368"/>
      <c r="BE97" s="368"/>
      <c r="BF97" s="368"/>
      <c r="BG97" s="368"/>
      <c r="BH97" s="368"/>
      <c r="BI97" s="368"/>
      <c r="BJ97" s="368"/>
      <c r="BK97" s="368"/>
      <c r="BL97" s="368"/>
      <c r="BM97" s="368"/>
      <c r="BN97" s="368"/>
      <c r="BO97" s="368"/>
      <c r="BP97" s="368"/>
      <c r="BQ97" s="368"/>
      <c r="BR97" s="368"/>
      <c r="BS97" s="368"/>
      <c r="BT97" s="368"/>
      <c r="BU97" s="368"/>
      <c r="BV97" s="368"/>
    </row>
    <row r="98" spans="1:75" s="5" customFormat="1" ht="39" hidden="1" customHeight="1" outlineLevel="1">
      <c r="A98" s="83"/>
      <c r="B98" s="134" t="s">
        <v>9</v>
      </c>
      <c r="C98" s="134" t="s">
        <v>196</v>
      </c>
      <c r="D98" s="134" t="s">
        <v>8</v>
      </c>
      <c r="E98" s="134" t="s">
        <v>551</v>
      </c>
      <c r="F98" s="134" t="s">
        <v>198</v>
      </c>
      <c r="G98" s="135" t="s">
        <v>199</v>
      </c>
      <c r="H98" s="8" t="s">
        <v>10</v>
      </c>
      <c r="I98" s="8" t="s">
        <v>11</v>
      </c>
      <c r="J98" s="8" t="s">
        <v>12</v>
      </c>
      <c r="K98" s="8" t="s">
        <v>124</v>
      </c>
      <c r="L98" s="8" t="s">
        <v>138</v>
      </c>
      <c r="M98" s="8" t="s">
        <v>125</v>
      </c>
      <c r="N98" s="8" t="s">
        <v>13</v>
      </c>
      <c r="O98" s="8" t="s">
        <v>180</v>
      </c>
      <c r="P98" s="8" t="s">
        <v>14</v>
      </c>
      <c r="Q98" s="8" t="s">
        <v>126</v>
      </c>
      <c r="R98" s="8" t="s">
        <v>181</v>
      </c>
      <c r="S98" s="8" t="s">
        <v>220</v>
      </c>
      <c r="T98" s="8" t="s">
        <v>221</v>
      </c>
      <c r="U98" s="8" t="s">
        <v>127</v>
      </c>
      <c r="V98" s="8" t="s">
        <v>1</v>
      </c>
      <c r="W98" s="368"/>
      <c r="X98" s="368"/>
      <c r="Y98" s="368"/>
      <c r="Z98" s="368"/>
      <c r="AA98" s="368"/>
      <c r="AB98" s="368"/>
      <c r="AC98" s="368"/>
      <c r="AD98" s="368"/>
      <c r="AE98" s="368"/>
      <c r="AF98" s="368"/>
      <c r="AG98" s="368"/>
      <c r="AH98" s="368"/>
      <c r="AI98" s="368"/>
      <c r="AJ98" s="368"/>
      <c r="AK98" s="368"/>
      <c r="AL98" s="368"/>
      <c r="AM98" s="368"/>
      <c r="AN98" s="368"/>
      <c r="AO98" s="368"/>
      <c r="AP98" s="368"/>
      <c r="AQ98" s="368"/>
      <c r="AR98" s="368"/>
      <c r="AS98" s="368"/>
      <c r="AT98" s="368"/>
      <c r="AU98" s="368"/>
      <c r="AV98" s="368"/>
      <c r="AW98" s="368"/>
      <c r="AX98" s="368"/>
      <c r="AY98" s="368"/>
      <c r="AZ98" s="368"/>
      <c r="BA98" s="368"/>
      <c r="BB98" s="368"/>
      <c r="BC98" s="368"/>
      <c r="BD98" s="368"/>
      <c r="BE98" s="368"/>
      <c r="BF98" s="368"/>
      <c r="BG98" s="368"/>
      <c r="BH98" s="368"/>
      <c r="BI98" s="368"/>
      <c r="BJ98" s="368"/>
      <c r="BK98" s="368"/>
      <c r="BL98" s="368"/>
      <c r="BM98" s="368"/>
      <c r="BN98" s="368"/>
      <c r="BO98" s="368"/>
      <c r="BP98" s="368"/>
      <c r="BQ98" s="368"/>
      <c r="BR98" s="368"/>
      <c r="BS98" s="368"/>
      <c r="BT98" s="368"/>
      <c r="BU98" s="368"/>
      <c r="BV98" s="368"/>
    </row>
    <row r="99" spans="1:75" s="5" customFormat="1" ht="171" hidden="1" customHeight="1" outlineLevel="1">
      <c r="A99" s="89">
        <v>61</v>
      </c>
      <c r="B99" s="136" t="s">
        <v>523</v>
      </c>
      <c r="C99" s="77" t="s">
        <v>212</v>
      </c>
      <c r="D99" s="137" t="s">
        <v>279</v>
      </c>
      <c r="E99" s="100" t="s">
        <v>293</v>
      </c>
      <c r="F99" s="118" t="s">
        <v>293</v>
      </c>
      <c r="G99" s="138" t="s">
        <v>294</v>
      </c>
      <c r="H99" s="56" t="s">
        <v>132</v>
      </c>
      <c r="I99" s="76" t="s">
        <v>139</v>
      </c>
      <c r="J99" s="126" t="str">
        <f t="array" ref="J99">INDEX(evaluacion,MATCH(H99&amp;I99,impacto&amp;probabilidad,0))</f>
        <v>4 = Zona de riesgo alta. Reducir el riesgo. Evitar el riesgo compartir o transferir.</v>
      </c>
      <c r="K99" s="9" t="s">
        <v>168</v>
      </c>
      <c r="L99" s="9" t="s">
        <v>20</v>
      </c>
      <c r="M99" s="100" t="s">
        <v>947</v>
      </c>
      <c r="N99" s="126" t="str">
        <f t="array" aca="1" ref="N99" ca="1">OFFSET(valoracion,MATCH(J99&amp;K99&amp;L99,evaluacion2&amp;controles&amp;tipo,0),0)</f>
        <v>4 = Zona de riesgo alta. Reducir el riesgo. Evitar el riesgo compartir o transferir.</v>
      </c>
      <c r="O99" s="89" t="s">
        <v>3</v>
      </c>
      <c r="P99" s="125" t="s">
        <v>524</v>
      </c>
      <c r="Q99" s="125" t="s">
        <v>409</v>
      </c>
      <c r="R99" s="141" t="s">
        <v>390</v>
      </c>
      <c r="S99" s="142" t="s">
        <v>410</v>
      </c>
      <c r="T99" s="143">
        <v>0</v>
      </c>
      <c r="U99" s="144" t="s">
        <v>263</v>
      </c>
      <c r="V99" s="302" t="s">
        <v>1004</v>
      </c>
      <c r="W99" s="368"/>
      <c r="X99" s="368"/>
      <c r="Y99" s="368"/>
      <c r="Z99" s="368"/>
      <c r="AA99" s="368"/>
      <c r="AB99" s="368"/>
      <c r="AC99" s="368"/>
      <c r="AD99" s="368"/>
      <c r="AE99" s="368"/>
      <c r="AF99" s="368"/>
      <c r="AG99" s="368"/>
      <c r="AH99" s="368"/>
      <c r="AI99" s="368"/>
      <c r="AJ99" s="368"/>
      <c r="AK99" s="368"/>
      <c r="AL99" s="368"/>
      <c r="AM99" s="368"/>
      <c r="AN99" s="368"/>
      <c r="AO99" s="368"/>
      <c r="AP99" s="368"/>
      <c r="AQ99" s="368"/>
      <c r="AR99" s="368"/>
      <c r="AS99" s="368"/>
      <c r="AT99" s="368"/>
      <c r="AU99" s="368"/>
      <c r="AV99" s="368"/>
      <c r="AW99" s="368"/>
      <c r="AX99" s="368"/>
      <c r="AY99" s="368"/>
      <c r="AZ99" s="368"/>
      <c r="BA99" s="368"/>
      <c r="BB99" s="368"/>
      <c r="BC99" s="368"/>
      <c r="BD99" s="368"/>
      <c r="BE99" s="368"/>
      <c r="BF99" s="368"/>
      <c r="BG99" s="368"/>
      <c r="BH99" s="368"/>
      <c r="BI99" s="368"/>
      <c r="BJ99" s="368"/>
      <c r="BK99" s="368"/>
      <c r="BL99" s="368"/>
      <c r="BM99" s="368"/>
      <c r="BN99" s="368"/>
      <c r="BO99" s="368"/>
      <c r="BP99" s="368"/>
      <c r="BQ99" s="368"/>
      <c r="BR99" s="368"/>
      <c r="BS99" s="368"/>
      <c r="BT99" s="368"/>
      <c r="BU99" s="368"/>
      <c r="BV99" s="368"/>
    </row>
    <row r="100" spans="1:75" s="5" customFormat="1" ht="172.5" hidden="1" customHeight="1" outlineLevel="1">
      <c r="A100" s="89">
        <v>62</v>
      </c>
      <c r="B100" s="136" t="s">
        <v>525</v>
      </c>
      <c r="C100" s="77" t="s">
        <v>212</v>
      </c>
      <c r="D100" s="137" t="s">
        <v>279</v>
      </c>
      <c r="E100" s="100" t="s">
        <v>293</v>
      </c>
      <c r="F100" s="118" t="s">
        <v>293</v>
      </c>
      <c r="G100" s="138" t="s">
        <v>408</v>
      </c>
      <c r="H100" s="56" t="s">
        <v>132</v>
      </c>
      <c r="I100" s="76" t="s">
        <v>139</v>
      </c>
      <c r="J100" s="126" t="str">
        <f t="array" ref="J100">INDEX(evaluacion,MATCH(H100&amp;I100,impacto&amp;probabilidad,0))</f>
        <v>4 = Zona de riesgo alta. Reducir el riesgo. Evitar el riesgo compartir o transferir.</v>
      </c>
      <c r="K100" s="9" t="s">
        <v>168</v>
      </c>
      <c r="L100" s="9" t="s">
        <v>20</v>
      </c>
      <c r="M100" s="100" t="s">
        <v>947</v>
      </c>
      <c r="N100" s="126" t="str">
        <f t="array" aca="1" ref="N100" ca="1">OFFSET(valoracion,MATCH(J100&amp;K100&amp;L100,evaluacion2&amp;controles&amp;tipo,0),0)</f>
        <v>4 = Zona de riesgo alta. Reducir el riesgo. Evitar el riesgo compartir o transferir.</v>
      </c>
      <c r="O100" s="89" t="s">
        <v>3</v>
      </c>
      <c r="P100" s="125" t="s">
        <v>524</v>
      </c>
      <c r="Q100" s="125" t="s">
        <v>409</v>
      </c>
      <c r="R100" s="141" t="s">
        <v>390</v>
      </c>
      <c r="S100" s="142" t="s">
        <v>410</v>
      </c>
      <c r="T100" s="143">
        <v>0</v>
      </c>
      <c r="U100" s="144" t="s">
        <v>263</v>
      </c>
      <c r="V100" s="302" t="s">
        <v>1004</v>
      </c>
      <c r="W100" s="368"/>
      <c r="X100" s="368"/>
      <c r="Y100" s="368"/>
      <c r="Z100" s="368"/>
      <c r="AA100" s="368"/>
      <c r="AB100" s="368"/>
      <c r="AC100" s="368"/>
      <c r="AD100" s="368"/>
      <c r="AE100" s="368"/>
      <c r="AF100" s="368"/>
      <c r="AG100" s="368"/>
      <c r="AH100" s="368"/>
      <c r="AI100" s="368"/>
      <c r="AJ100" s="368"/>
      <c r="AK100" s="368"/>
      <c r="AL100" s="368"/>
      <c r="AM100" s="368"/>
      <c r="AN100" s="368"/>
      <c r="AO100" s="368"/>
      <c r="AP100" s="368"/>
      <c r="AQ100" s="368"/>
      <c r="AR100" s="368"/>
      <c r="AS100" s="368"/>
      <c r="AT100" s="368"/>
      <c r="AU100" s="368"/>
      <c r="AV100" s="368"/>
      <c r="AW100" s="368"/>
      <c r="AX100" s="368"/>
      <c r="AY100" s="368"/>
      <c r="AZ100" s="368"/>
      <c r="BA100" s="368"/>
      <c r="BB100" s="368"/>
      <c r="BC100" s="368"/>
      <c r="BD100" s="368"/>
      <c r="BE100" s="368"/>
      <c r="BF100" s="368"/>
      <c r="BG100" s="368"/>
      <c r="BH100" s="368"/>
      <c r="BI100" s="368"/>
      <c r="BJ100" s="368"/>
      <c r="BK100" s="368"/>
      <c r="BL100" s="368"/>
      <c r="BM100" s="368"/>
      <c r="BN100" s="368"/>
      <c r="BO100" s="368"/>
      <c r="BP100" s="368"/>
      <c r="BQ100" s="368"/>
      <c r="BR100" s="368"/>
      <c r="BS100" s="368"/>
      <c r="BT100" s="368"/>
      <c r="BU100" s="368"/>
      <c r="BV100" s="368"/>
    </row>
    <row r="101" spans="1:75" s="5" customFormat="1" ht="178.5" hidden="1" customHeight="1" outlineLevel="1">
      <c r="A101" s="89">
        <v>63</v>
      </c>
      <c r="B101" s="136" t="s">
        <v>334</v>
      </c>
      <c r="C101" s="77" t="s">
        <v>212</v>
      </c>
      <c r="D101" s="137" t="s">
        <v>279</v>
      </c>
      <c r="E101" s="100" t="s">
        <v>293</v>
      </c>
      <c r="F101" s="118" t="s">
        <v>293</v>
      </c>
      <c r="G101" s="138" t="s">
        <v>294</v>
      </c>
      <c r="H101" s="56" t="s">
        <v>132</v>
      </c>
      <c r="I101" s="76" t="s">
        <v>139</v>
      </c>
      <c r="J101" s="126" t="str">
        <f t="array" ref="J101">INDEX(evaluacion,MATCH(H101&amp;I101,impacto&amp;probabilidad,0))</f>
        <v>4 = Zona de riesgo alta. Reducir el riesgo. Evitar el riesgo compartir o transferir.</v>
      </c>
      <c r="K101" s="9" t="s">
        <v>168</v>
      </c>
      <c r="L101" s="9" t="s">
        <v>20</v>
      </c>
      <c r="M101" s="100" t="s">
        <v>947</v>
      </c>
      <c r="N101" s="126" t="str">
        <f t="array" aca="1" ref="N101" ca="1">OFFSET(valoracion,MATCH(J101&amp;K101&amp;L101,evaluacion2&amp;controles&amp;tipo,0),0)</f>
        <v>4 = Zona de riesgo alta. Reducir el riesgo. Evitar el riesgo compartir o transferir.</v>
      </c>
      <c r="O101" s="91" t="s">
        <v>3</v>
      </c>
      <c r="P101" s="125" t="s">
        <v>524</v>
      </c>
      <c r="Q101" s="125" t="s">
        <v>409</v>
      </c>
      <c r="R101" s="141" t="s">
        <v>390</v>
      </c>
      <c r="S101" s="142" t="s">
        <v>411</v>
      </c>
      <c r="T101" s="143">
        <v>0</v>
      </c>
      <c r="U101" s="144" t="s">
        <v>263</v>
      </c>
      <c r="V101" s="302" t="s">
        <v>1004</v>
      </c>
      <c r="W101" s="368"/>
      <c r="X101" s="368"/>
      <c r="Y101" s="368"/>
      <c r="Z101" s="368"/>
      <c r="AA101" s="368"/>
      <c r="AB101" s="368"/>
      <c r="AC101" s="368"/>
      <c r="AD101" s="368"/>
      <c r="AE101" s="368"/>
      <c r="AF101" s="368"/>
      <c r="AG101" s="368"/>
      <c r="AH101" s="368"/>
      <c r="AI101" s="368"/>
      <c r="AJ101" s="368"/>
      <c r="AK101" s="368"/>
      <c r="AL101" s="368"/>
      <c r="AM101" s="368"/>
      <c r="AN101" s="368"/>
      <c r="AO101" s="368"/>
      <c r="AP101" s="368"/>
      <c r="AQ101" s="368"/>
      <c r="AR101" s="368"/>
      <c r="AS101" s="368"/>
      <c r="AT101" s="368"/>
      <c r="AU101" s="368"/>
      <c r="AV101" s="368"/>
      <c r="AW101" s="368"/>
      <c r="AX101" s="368"/>
      <c r="AY101" s="368"/>
      <c r="AZ101" s="368"/>
      <c r="BA101" s="368"/>
      <c r="BB101" s="368"/>
      <c r="BC101" s="368"/>
      <c r="BD101" s="368"/>
      <c r="BE101" s="368"/>
      <c r="BF101" s="368"/>
      <c r="BG101" s="368"/>
      <c r="BH101" s="368"/>
      <c r="BI101" s="368"/>
      <c r="BJ101" s="368"/>
      <c r="BK101" s="368"/>
      <c r="BL101" s="368"/>
      <c r="BM101" s="368"/>
      <c r="BN101" s="368"/>
      <c r="BO101" s="368"/>
      <c r="BP101" s="368"/>
      <c r="BQ101" s="368"/>
      <c r="BR101" s="368"/>
      <c r="BS101" s="368"/>
      <c r="BT101" s="368"/>
      <c r="BU101" s="368"/>
      <c r="BV101" s="368"/>
    </row>
    <row r="102" spans="1:75" s="5" customFormat="1" ht="177.75" hidden="1" customHeight="1" outlineLevel="1">
      <c r="A102" s="89">
        <v>64</v>
      </c>
      <c r="B102" s="136" t="s">
        <v>553</v>
      </c>
      <c r="C102" s="77" t="s">
        <v>212</v>
      </c>
      <c r="D102" s="137" t="s">
        <v>279</v>
      </c>
      <c r="E102" s="100" t="s">
        <v>293</v>
      </c>
      <c r="F102" s="118" t="s">
        <v>293</v>
      </c>
      <c r="G102" s="138" t="s">
        <v>294</v>
      </c>
      <c r="H102" s="56" t="s">
        <v>132</v>
      </c>
      <c r="I102" s="76" t="s">
        <v>139</v>
      </c>
      <c r="J102" s="126" t="str">
        <f t="array" ref="J102">INDEX(evaluacion,MATCH(H102&amp;I102,impacto&amp;probabilidad,0))</f>
        <v>4 = Zona de riesgo alta. Reducir el riesgo. Evitar el riesgo compartir o transferir.</v>
      </c>
      <c r="K102" s="9" t="s">
        <v>168</v>
      </c>
      <c r="L102" s="9" t="s">
        <v>20</v>
      </c>
      <c r="M102" s="100" t="s">
        <v>947</v>
      </c>
      <c r="N102" s="126" t="str">
        <f t="array" aca="1" ref="N102" ca="1">OFFSET(valoracion,MATCH(J102&amp;K102&amp;L102,evaluacion2&amp;controles&amp;tipo,0),0)</f>
        <v>4 = Zona de riesgo alta. Reducir el riesgo. Evitar el riesgo compartir o transferir.</v>
      </c>
      <c r="O102" s="91" t="s">
        <v>3</v>
      </c>
      <c r="P102" s="125" t="s">
        <v>524</v>
      </c>
      <c r="Q102" s="125" t="s">
        <v>409</v>
      </c>
      <c r="R102" s="141" t="s">
        <v>390</v>
      </c>
      <c r="S102" s="142" t="s">
        <v>552</v>
      </c>
      <c r="T102" s="143">
        <v>0</v>
      </c>
      <c r="U102" s="144" t="s">
        <v>263</v>
      </c>
      <c r="V102" s="302" t="s">
        <v>1004</v>
      </c>
      <c r="W102" s="368"/>
      <c r="X102" s="368"/>
      <c r="Y102" s="368"/>
      <c r="Z102" s="368"/>
      <c r="AA102" s="368"/>
      <c r="AB102" s="368"/>
      <c r="AC102" s="368"/>
      <c r="AD102" s="368"/>
      <c r="AE102" s="368"/>
      <c r="AF102" s="368"/>
      <c r="AG102" s="368"/>
      <c r="AH102" s="368"/>
      <c r="AI102" s="368"/>
      <c r="AJ102" s="368"/>
      <c r="AK102" s="368"/>
      <c r="AL102" s="368"/>
      <c r="AM102" s="368"/>
      <c r="AN102" s="368"/>
      <c r="AO102" s="368"/>
      <c r="AP102" s="368"/>
      <c r="AQ102" s="368"/>
      <c r="AR102" s="368"/>
      <c r="AS102" s="368"/>
      <c r="AT102" s="368"/>
      <c r="AU102" s="368"/>
      <c r="AV102" s="368"/>
      <c r="AW102" s="368"/>
      <c r="AX102" s="368"/>
      <c r="AY102" s="368"/>
      <c r="AZ102" s="368"/>
      <c r="BA102" s="368"/>
      <c r="BB102" s="368"/>
      <c r="BC102" s="368"/>
      <c r="BD102" s="368"/>
      <c r="BE102" s="368"/>
      <c r="BF102" s="368"/>
      <c r="BG102" s="368"/>
      <c r="BH102" s="368"/>
      <c r="BI102" s="368"/>
      <c r="BJ102" s="368"/>
      <c r="BK102" s="368"/>
      <c r="BL102" s="368"/>
      <c r="BM102" s="368"/>
      <c r="BN102" s="368"/>
      <c r="BO102" s="368"/>
      <c r="BP102" s="368"/>
      <c r="BQ102" s="368"/>
      <c r="BR102" s="368"/>
      <c r="BS102" s="368"/>
      <c r="BT102" s="368"/>
      <c r="BU102" s="368"/>
      <c r="BV102" s="368"/>
    </row>
    <row r="103" spans="1:75" s="5" customFormat="1" ht="172.5" hidden="1" customHeight="1" outlineLevel="1">
      <c r="A103" s="89">
        <v>65</v>
      </c>
      <c r="B103" s="136" t="s">
        <v>554</v>
      </c>
      <c r="C103" s="77" t="s">
        <v>212</v>
      </c>
      <c r="D103" s="137" t="s">
        <v>279</v>
      </c>
      <c r="E103" s="100" t="s">
        <v>293</v>
      </c>
      <c r="F103" s="118" t="s">
        <v>293</v>
      </c>
      <c r="G103" s="138" t="s">
        <v>400</v>
      </c>
      <c r="H103" s="56" t="s">
        <v>132</v>
      </c>
      <c r="I103" s="76" t="s">
        <v>139</v>
      </c>
      <c r="J103" s="126" t="str">
        <f t="array" ref="J103">INDEX(evaluacion,MATCH(H103&amp;I103,impacto&amp;probabilidad,0))</f>
        <v>4 = Zona de riesgo alta. Reducir el riesgo. Evitar el riesgo compartir o transferir.</v>
      </c>
      <c r="K103" s="9" t="s">
        <v>168</v>
      </c>
      <c r="L103" s="9" t="s">
        <v>20</v>
      </c>
      <c r="M103" s="100" t="s">
        <v>244</v>
      </c>
      <c r="N103" s="126" t="str">
        <f t="array" aca="1" ref="N103" ca="1">OFFSET(valoracion,MATCH(J103&amp;K103&amp;L103,evaluacion2&amp;controles&amp;tipo,0),0)</f>
        <v>4 = Zona de riesgo alta. Reducir el riesgo. Evitar el riesgo compartir o transferir.</v>
      </c>
      <c r="O103" s="91" t="s">
        <v>3</v>
      </c>
      <c r="P103" s="125" t="s">
        <v>524</v>
      </c>
      <c r="Q103" s="125" t="s">
        <v>409</v>
      </c>
      <c r="R103" s="141" t="s">
        <v>390</v>
      </c>
      <c r="S103" s="145" t="s">
        <v>555</v>
      </c>
      <c r="T103" s="143">
        <v>0</v>
      </c>
      <c r="U103" s="144" t="s">
        <v>263</v>
      </c>
      <c r="V103" s="302" t="s">
        <v>1004</v>
      </c>
      <c r="W103" s="368"/>
      <c r="X103" s="368"/>
      <c r="Y103" s="368"/>
      <c r="Z103" s="368"/>
      <c r="AA103" s="368"/>
      <c r="AB103" s="368"/>
      <c r="AC103" s="368"/>
      <c r="AD103" s="368"/>
      <c r="AE103" s="368"/>
      <c r="AF103" s="368"/>
      <c r="AG103" s="368"/>
      <c r="AH103" s="368"/>
      <c r="AI103" s="368"/>
      <c r="AJ103" s="368"/>
      <c r="AK103" s="368"/>
      <c r="AL103" s="368"/>
      <c r="AM103" s="368"/>
      <c r="AN103" s="368"/>
      <c r="AO103" s="368"/>
      <c r="AP103" s="368"/>
      <c r="AQ103" s="368"/>
      <c r="AR103" s="368"/>
      <c r="AS103" s="368"/>
      <c r="AT103" s="368"/>
      <c r="AU103" s="368"/>
      <c r="AV103" s="368"/>
      <c r="AW103" s="368"/>
      <c r="AX103" s="368"/>
      <c r="AY103" s="368"/>
      <c r="AZ103" s="368"/>
      <c r="BA103" s="368"/>
      <c r="BB103" s="368"/>
      <c r="BC103" s="368"/>
      <c r="BD103" s="368"/>
      <c r="BE103" s="368"/>
      <c r="BF103" s="368"/>
      <c r="BG103" s="368"/>
      <c r="BH103" s="368"/>
      <c r="BI103" s="368"/>
      <c r="BJ103" s="368"/>
      <c r="BK103" s="368"/>
      <c r="BL103" s="368"/>
      <c r="BM103" s="368"/>
      <c r="BN103" s="368"/>
      <c r="BO103" s="368"/>
      <c r="BP103" s="368"/>
      <c r="BQ103" s="368"/>
      <c r="BR103" s="368"/>
      <c r="BS103" s="368"/>
      <c r="BT103" s="368"/>
      <c r="BU103" s="368"/>
      <c r="BV103" s="368"/>
    </row>
    <row r="104" spans="1:75" s="5" customFormat="1" ht="189.75" hidden="1" customHeight="1" outlineLevel="1">
      <c r="A104" s="89">
        <v>66</v>
      </c>
      <c r="B104" s="136" t="s">
        <v>339</v>
      </c>
      <c r="C104" s="77" t="s">
        <v>212</v>
      </c>
      <c r="D104" s="137" t="s">
        <v>279</v>
      </c>
      <c r="E104" s="100" t="s">
        <v>293</v>
      </c>
      <c r="F104" s="118" t="s">
        <v>293</v>
      </c>
      <c r="G104" s="138" t="s">
        <v>294</v>
      </c>
      <c r="H104" s="56" t="s">
        <v>132</v>
      </c>
      <c r="I104" s="76" t="s">
        <v>139</v>
      </c>
      <c r="J104" s="126" t="str">
        <f t="array" ref="J104">INDEX(evaluacion,MATCH(H104&amp;I104,impacto&amp;probabilidad,0))</f>
        <v>4 = Zona de riesgo alta. Reducir el riesgo. Evitar el riesgo compartir o transferir.</v>
      </c>
      <c r="K104" s="9" t="s">
        <v>168</v>
      </c>
      <c r="L104" s="9" t="s">
        <v>20</v>
      </c>
      <c r="M104" s="100" t="s">
        <v>244</v>
      </c>
      <c r="N104" s="126" t="str">
        <f t="array" aca="1" ref="N104" ca="1">OFFSET(valoracion,MATCH(J104&amp;K104&amp;L104,evaluacion2&amp;controles&amp;tipo,0),0)</f>
        <v>4 = Zona de riesgo alta. Reducir el riesgo. Evitar el riesgo compartir o transferir.</v>
      </c>
      <c r="O104" s="91" t="s">
        <v>3</v>
      </c>
      <c r="P104" s="125" t="s">
        <v>524</v>
      </c>
      <c r="Q104" s="125" t="s">
        <v>409</v>
      </c>
      <c r="R104" s="141" t="s">
        <v>230</v>
      </c>
      <c r="S104" s="142" t="s">
        <v>556</v>
      </c>
      <c r="T104" s="143">
        <v>0</v>
      </c>
      <c r="U104" s="144" t="s">
        <v>263</v>
      </c>
      <c r="V104" s="302" t="s">
        <v>1004</v>
      </c>
      <c r="W104" s="368"/>
      <c r="X104" s="368"/>
      <c r="Y104" s="368"/>
      <c r="Z104" s="368"/>
      <c r="AA104" s="368"/>
      <c r="AB104" s="368"/>
      <c r="AC104" s="368"/>
      <c r="AD104" s="368"/>
      <c r="AE104" s="368"/>
      <c r="AF104" s="368"/>
      <c r="AG104" s="368"/>
      <c r="AH104" s="368"/>
      <c r="AI104" s="368"/>
      <c r="AJ104" s="368"/>
      <c r="AK104" s="368"/>
      <c r="AL104" s="368"/>
      <c r="AM104" s="368"/>
      <c r="AN104" s="368"/>
      <c r="AO104" s="368"/>
      <c r="AP104" s="368"/>
      <c r="AQ104" s="368"/>
      <c r="AR104" s="368"/>
      <c r="AS104" s="368"/>
      <c r="AT104" s="368"/>
      <c r="AU104" s="368"/>
      <c r="AV104" s="368"/>
      <c r="AW104" s="368"/>
      <c r="AX104" s="368"/>
      <c r="AY104" s="368"/>
      <c r="AZ104" s="368"/>
      <c r="BA104" s="368"/>
      <c r="BB104" s="368"/>
      <c r="BC104" s="368"/>
      <c r="BD104" s="368"/>
      <c r="BE104" s="368"/>
      <c r="BF104" s="368"/>
      <c r="BG104" s="368"/>
      <c r="BH104" s="368"/>
      <c r="BI104" s="368"/>
      <c r="BJ104" s="368"/>
      <c r="BK104" s="368"/>
      <c r="BL104" s="368"/>
      <c r="BM104" s="368"/>
      <c r="BN104" s="368"/>
      <c r="BO104" s="368"/>
      <c r="BP104" s="368"/>
      <c r="BQ104" s="368"/>
      <c r="BR104" s="368"/>
      <c r="BS104" s="368"/>
      <c r="BT104" s="368"/>
      <c r="BU104" s="368"/>
      <c r="BV104" s="368"/>
    </row>
    <row r="105" spans="1:75" s="5" customFormat="1" ht="168" hidden="1" customHeight="1" outlineLevel="1">
      <c r="A105" s="89">
        <f t="shared" ref="A101:A105" si="0">+A104+1</f>
        <v>67</v>
      </c>
      <c r="B105" s="136" t="s">
        <v>259</v>
      </c>
      <c r="C105" s="77" t="s">
        <v>212</v>
      </c>
      <c r="D105" s="137" t="s">
        <v>279</v>
      </c>
      <c r="E105" s="100" t="s">
        <v>293</v>
      </c>
      <c r="F105" s="118" t="s">
        <v>293</v>
      </c>
      <c r="G105" s="138" t="s">
        <v>294</v>
      </c>
      <c r="H105" s="56" t="s">
        <v>132</v>
      </c>
      <c r="I105" s="76" t="s">
        <v>139</v>
      </c>
      <c r="J105" s="126" t="str">
        <f t="array" ref="J105">INDEX(evaluacion,MATCH(H105&amp;I105,impacto&amp;probabilidad,0))</f>
        <v>4 = Zona de riesgo alta. Reducir el riesgo. Evitar el riesgo compartir o transferir.</v>
      </c>
      <c r="K105" s="9" t="s">
        <v>168</v>
      </c>
      <c r="L105" s="9" t="s">
        <v>20</v>
      </c>
      <c r="M105" s="100" t="s">
        <v>947</v>
      </c>
      <c r="N105" s="126" t="str">
        <f t="array" aca="1" ref="N105" ca="1">OFFSET(valoracion,MATCH(J105&amp;K105&amp;L105,evaluacion2&amp;controles&amp;tipo,0),0)</f>
        <v>4 = Zona de riesgo alta. Reducir el riesgo. Evitar el riesgo compartir o transferir.</v>
      </c>
      <c r="O105" s="91" t="s">
        <v>3</v>
      </c>
      <c r="P105" s="125" t="s">
        <v>524</v>
      </c>
      <c r="Q105" s="125" t="s">
        <v>409</v>
      </c>
      <c r="R105" s="141" t="s">
        <v>390</v>
      </c>
      <c r="S105" s="142" t="s">
        <v>557</v>
      </c>
      <c r="T105" s="143">
        <v>0</v>
      </c>
      <c r="U105" s="144" t="s">
        <v>263</v>
      </c>
      <c r="V105" s="302" t="s">
        <v>1005</v>
      </c>
      <c r="W105" s="368"/>
      <c r="X105" s="368"/>
      <c r="Y105" s="368"/>
      <c r="Z105" s="368"/>
      <c r="AA105" s="368"/>
      <c r="AB105" s="368"/>
      <c r="AC105" s="368"/>
      <c r="AD105" s="368"/>
      <c r="AE105" s="368"/>
      <c r="AF105" s="368"/>
      <c r="AG105" s="368"/>
      <c r="AH105" s="368"/>
      <c r="AI105" s="368"/>
      <c r="AJ105" s="368"/>
      <c r="AK105" s="368"/>
      <c r="AL105" s="368"/>
      <c r="AM105" s="368"/>
      <c r="AN105" s="368"/>
      <c r="AO105" s="368"/>
      <c r="AP105" s="368"/>
      <c r="AQ105" s="368"/>
      <c r="AR105" s="368"/>
      <c r="AS105" s="368"/>
      <c r="AT105" s="368"/>
      <c r="AU105" s="368"/>
      <c r="AV105" s="368"/>
      <c r="AW105" s="368"/>
      <c r="AX105" s="368"/>
      <c r="AY105" s="368"/>
      <c r="AZ105" s="368"/>
      <c r="BA105" s="368"/>
      <c r="BB105" s="368"/>
      <c r="BC105" s="368"/>
      <c r="BD105" s="368"/>
      <c r="BE105" s="368"/>
      <c r="BF105" s="368"/>
      <c r="BG105" s="368"/>
      <c r="BH105" s="368"/>
      <c r="BI105" s="368"/>
      <c r="BJ105" s="368"/>
      <c r="BK105" s="368"/>
      <c r="BL105" s="368"/>
      <c r="BM105" s="368"/>
      <c r="BN105" s="368"/>
      <c r="BO105" s="368"/>
      <c r="BP105" s="368"/>
      <c r="BQ105" s="368"/>
      <c r="BR105" s="368"/>
      <c r="BS105" s="368"/>
      <c r="BT105" s="368"/>
      <c r="BU105" s="368"/>
      <c r="BV105" s="368"/>
    </row>
    <row r="106" spans="1:75" s="6" customFormat="1" ht="30" customHeight="1" collapsed="1">
      <c r="A106" s="376" t="s">
        <v>939</v>
      </c>
      <c r="B106" s="376"/>
      <c r="C106" s="376"/>
      <c r="D106" s="376"/>
      <c r="E106" s="376"/>
      <c r="F106" s="376"/>
      <c r="G106" s="376"/>
      <c r="H106" s="390" t="s">
        <v>916</v>
      </c>
      <c r="I106" s="377"/>
      <c r="J106" s="377"/>
      <c r="K106" s="377"/>
      <c r="L106" s="377"/>
      <c r="M106" s="377"/>
      <c r="N106" s="377"/>
      <c r="O106" s="377"/>
      <c r="P106" s="377"/>
      <c r="Q106" s="377"/>
      <c r="R106" s="377"/>
      <c r="S106" s="377"/>
      <c r="T106" s="377"/>
      <c r="U106" s="377"/>
      <c r="V106" s="377"/>
      <c r="W106" s="368"/>
      <c r="X106" s="368"/>
      <c r="Y106" s="368"/>
      <c r="Z106" s="368"/>
      <c r="AA106" s="368"/>
      <c r="AB106" s="368"/>
      <c r="AC106" s="368"/>
      <c r="AD106" s="368"/>
      <c r="AE106" s="368"/>
      <c r="AF106" s="368"/>
      <c r="AG106" s="368"/>
      <c r="AH106" s="368"/>
      <c r="AI106" s="368"/>
      <c r="AJ106" s="368"/>
      <c r="AK106" s="368"/>
      <c r="AL106" s="368"/>
      <c r="AM106" s="368"/>
      <c r="AN106" s="368"/>
      <c r="AO106" s="368"/>
      <c r="AP106" s="368"/>
      <c r="AQ106" s="368"/>
      <c r="AR106" s="368"/>
      <c r="AS106" s="368"/>
      <c r="AT106" s="368"/>
      <c r="AU106" s="368"/>
      <c r="AV106" s="368"/>
      <c r="AW106" s="368"/>
      <c r="AX106" s="368"/>
      <c r="AY106" s="368"/>
      <c r="AZ106" s="368"/>
      <c r="BA106" s="368"/>
      <c r="BB106" s="368"/>
      <c r="BC106" s="368"/>
      <c r="BD106" s="368"/>
      <c r="BE106" s="368"/>
      <c r="BF106" s="368"/>
      <c r="BG106" s="368"/>
      <c r="BH106" s="368"/>
      <c r="BI106" s="368"/>
      <c r="BJ106" s="368"/>
      <c r="BK106" s="368"/>
      <c r="BL106" s="368"/>
      <c r="BM106" s="368"/>
      <c r="BN106" s="368"/>
      <c r="BO106" s="368"/>
      <c r="BP106" s="368"/>
      <c r="BQ106" s="368"/>
      <c r="BR106" s="368"/>
      <c r="BS106" s="368"/>
      <c r="BT106" s="368"/>
      <c r="BU106" s="368"/>
      <c r="BV106" s="368"/>
      <c r="BW106" s="287"/>
    </row>
    <row r="107" spans="1:75" s="13" customFormat="1" ht="123" hidden="1" customHeight="1" outlineLevel="1">
      <c r="A107" s="105">
        <v>68</v>
      </c>
      <c r="B107" s="141" t="s">
        <v>558</v>
      </c>
      <c r="C107" s="77" t="s">
        <v>211</v>
      </c>
      <c r="D107" s="105" t="s">
        <v>566</v>
      </c>
      <c r="E107" s="141" t="s">
        <v>567</v>
      </c>
      <c r="F107" s="141" t="s">
        <v>568</v>
      </c>
      <c r="G107" s="105" t="s">
        <v>569</v>
      </c>
      <c r="H107" s="56" t="s">
        <v>131</v>
      </c>
      <c r="I107" s="76" t="s">
        <v>136</v>
      </c>
      <c r="J107" s="126" t="str">
        <f t="array" ref="J107">INDEX(evaluacion,MATCH(H107&amp;I107,impacto&amp;probabilidad,0))</f>
        <v>8 = Zona de riesgo alta. Reducir el riesgo. Evitar el riesgo compartir o transferir.</v>
      </c>
      <c r="K107" s="9" t="s">
        <v>168</v>
      </c>
      <c r="L107" s="9" t="s">
        <v>20</v>
      </c>
      <c r="M107" s="141" t="s">
        <v>570</v>
      </c>
      <c r="N107" s="126" t="str">
        <f t="array" aca="1" ref="N107" ca="1">OFFSET(valoracion,MATCH(J107&amp;K107&amp;L107,evaluacion2&amp;controles&amp;tipo,0),0)</f>
        <v>4 = Zona de riesgo baja. Asumir el riesgo</v>
      </c>
      <c r="O107" s="105" t="s">
        <v>3</v>
      </c>
      <c r="P107" s="141" t="s">
        <v>571</v>
      </c>
      <c r="Q107" s="105" t="s">
        <v>572</v>
      </c>
      <c r="R107" s="105" t="s">
        <v>573</v>
      </c>
      <c r="S107" s="105" t="s">
        <v>574</v>
      </c>
      <c r="T107" s="101">
        <v>0</v>
      </c>
      <c r="U107" s="105" t="s">
        <v>311</v>
      </c>
      <c r="V107" s="83" t="s">
        <v>1008</v>
      </c>
      <c r="W107" s="368"/>
      <c r="X107" s="368"/>
      <c r="Y107" s="368"/>
      <c r="Z107" s="368"/>
      <c r="AA107" s="368"/>
      <c r="AB107" s="368"/>
      <c r="AC107" s="368"/>
      <c r="AD107" s="368"/>
      <c r="AE107" s="368"/>
      <c r="AF107" s="368"/>
      <c r="AG107" s="368"/>
      <c r="AH107" s="368"/>
      <c r="AI107" s="368"/>
      <c r="AJ107" s="368"/>
      <c r="AK107" s="368"/>
      <c r="AL107" s="368"/>
      <c r="AM107" s="368"/>
      <c r="AN107" s="368"/>
      <c r="AO107" s="368"/>
      <c r="AP107" s="368"/>
      <c r="AQ107" s="368"/>
      <c r="AR107" s="368"/>
      <c r="AS107" s="368"/>
      <c r="AT107" s="368"/>
      <c r="AU107" s="368"/>
      <c r="AV107" s="368"/>
      <c r="AW107" s="368"/>
      <c r="AX107" s="368"/>
      <c r="AY107" s="368"/>
      <c r="AZ107" s="368"/>
      <c r="BA107" s="368"/>
      <c r="BB107" s="368"/>
      <c r="BC107" s="368"/>
      <c r="BD107" s="368"/>
      <c r="BE107" s="368"/>
      <c r="BF107" s="368"/>
      <c r="BG107" s="368"/>
      <c r="BH107" s="368"/>
      <c r="BI107" s="368"/>
      <c r="BJ107" s="368"/>
      <c r="BK107" s="368"/>
      <c r="BL107" s="368"/>
      <c r="BM107" s="368"/>
      <c r="BN107" s="368"/>
      <c r="BO107" s="368"/>
      <c r="BP107" s="368"/>
      <c r="BQ107" s="368"/>
      <c r="BR107" s="368"/>
      <c r="BS107" s="368"/>
      <c r="BT107" s="368"/>
      <c r="BU107" s="368"/>
      <c r="BV107" s="368"/>
    </row>
    <row r="108" spans="1:75" s="13" customFormat="1" ht="123.75" hidden="1" customHeight="1" outlineLevel="1">
      <c r="A108" s="105">
        <v>69</v>
      </c>
      <c r="B108" s="141" t="s">
        <v>559</v>
      </c>
      <c r="C108" s="77" t="s">
        <v>211</v>
      </c>
      <c r="D108" s="105" t="s">
        <v>575</v>
      </c>
      <c r="E108" s="141" t="s">
        <v>576</v>
      </c>
      <c r="F108" s="141" t="s">
        <v>577</v>
      </c>
      <c r="G108" s="105" t="s">
        <v>578</v>
      </c>
      <c r="H108" s="56" t="s">
        <v>128</v>
      </c>
      <c r="I108" s="76" t="s">
        <v>136</v>
      </c>
      <c r="J108" s="126" t="str">
        <f t="array" ref="J108">INDEX(evaluacion,MATCH(H108&amp;I108,impacto&amp;probabilidad,0))</f>
        <v>12 = Zona de riesgo alta. Reducir el riesgo. Evitar el riesgo compartir o transferir.</v>
      </c>
      <c r="K108" s="9" t="s">
        <v>168</v>
      </c>
      <c r="L108" s="9" t="s">
        <v>20</v>
      </c>
      <c r="M108" s="141" t="s">
        <v>579</v>
      </c>
      <c r="N108" s="126" t="str">
        <f t="array" aca="1" ref="N108" ca="1">OFFSET(valoracion,MATCH(J108&amp;K108&amp;L108,evaluacion2&amp;controles&amp;tipo,0),0)</f>
        <v>6 = Zona de riesgo moderada. Asumir el riesgo. Reducir el Riesgo.</v>
      </c>
      <c r="O108" s="105" t="s">
        <v>227</v>
      </c>
      <c r="P108" s="141" t="s">
        <v>580</v>
      </c>
      <c r="Q108" s="105" t="s">
        <v>572</v>
      </c>
      <c r="R108" s="105" t="s">
        <v>573</v>
      </c>
      <c r="S108" s="105" t="s">
        <v>581</v>
      </c>
      <c r="T108" s="101">
        <v>0</v>
      </c>
      <c r="U108" s="105" t="s">
        <v>311</v>
      </c>
      <c r="V108" s="83" t="s">
        <v>1009</v>
      </c>
      <c r="W108" s="368"/>
      <c r="X108" s="368"/>
      <c r="Y108" s="368"/>
      <c r="Z108" s="368"/>
      <c r="AA108" s="368"/>
      <c r="AB108" s="368"/>
      <c r="AC108" s="368"/>
      <c r="AD108" s="368"/>
      <c r="AE108" s="368"/>
      <c r="AF108" s="368"/>
      <c r="AG108" s="368"/>
      <c r="AH108" s="368"/>
      <c r="AI108" s="368"/>
      <c r="AJ108" s="368"/>
      <c r="AK108" s="368"/>
      <c r="AL108" s="368"/>
      <c r="AM108" s="368"/>
      <c r="AN108" s="368"/>
      <c r="AO108" s="368"/>
      <c r="AP108" s="368"/>
      <c r="AQ108" s="368"/>
      <c r="AR108" s="368"/>
      <c r="AS108" s="368"/>
      <c r="AT108" s="368"/>
      <c r="AU108" s="368"/>
      <c r="AV108" s="368"/>
      <c r="AW108" s="368"/>
      <c r="AX108" s="368"/>
      <c r="AY108" s="368"/>
      <c r="AZ108" s="368"/>
      <c r="BA108" s="368"/>
      <c r="BB108" s="368"/>
      <c r="BC108" s="368"/>
      <c r="BD108" s="368"/>
      <c r="BE108" s="368"/>
      <c r="BF108" s="368"/>
      <c r="BG108" s="368"/>
      <c r="BH108" s="368"/>
      <c r="BI108" s="368"/>
      <c r="BJ108" s="368"/>
      <c r="BK108" s="368"/>
      <c r="BL108" s="368"/>
      <c r="BM108" s="368"/>
      <c r="BN108" s="368"/>
      <c r="BO108" s="368"/>
      <c r="BP108" s="368"/>
      <c r="BQ108" s="368"/>
      <c r="BR108" s="368"/>
      <c r="BS108" s="368"/>
      <c r="BT108" s="368"/>
      <c r="BU108" s="368"/>
      <c r="BV108" s="368"/>
    </row>
    <row r="109" spans="1:75" s="13" customFormat="1" ht="115.5" hidden="1" customHeight="1" outlineLevel="1">
      <c r="A109" s="141">
        <v>70</v>
      </c>
      <c r="B109" s="141" t="s">
        <v>560</v>
      </c>
      <c r="C109" s="77" t="s">
        <v>208</v>
      </c>
      <c r="D109" s="141" t="s">
        <v>582</v>
      </c>
      <c r="E109" s="141" t="s">
        <v>583</v>
      </c>
      <c r="F109" s="141" t="s">
        <v>584</v>
      </c>
      <c r="G109" s="141" t="s">
        <v>585</v>
      </c>
      <c r="H109" s="56" t="s">
        <v>128</v>
      </c>
      <c r="I109" s="76" t="s">
        <v>136</v>
      </c>
      <c r="J109" s="126" t="str">
        <f t="array" ref="J109">INDEX(evaluacion,MATCH(H109&amp;I109,impacto&amp;probabilidad,0))</f>
        <v>12 = Zona de riesgo alta. Reducir el riesgo. Evitar el riesgo compartir o transferir.</v>
      </c>
      <c r="K109" s="9" t="s">
        <v>168</v>
      </c>
      <c r="L109" s="9" t="s">
        <v>20</v>
      </c>
      <c r="M109" s="141" t="s">
        <v>586</v>
      </c>
      <c r="N109" s="126" t="str">
        <f t="array" aca="1" ref="N109" ca="1">OFFSET(valoracion,MATCH(J109&amp;K109&amp;L109,evaluacion2&amp;controles&amp;tipo,0),0)</f>
        <v>6 = Zona de riesgo moderada. Asumir el riesgo. Reducir el Riesgo.</v>
      </c>
      <c r="O109" s="141" t="s">
        <v>227</v>
      </c>
      <c r="P109" s="141" t="s">
        <v>587</v>
      </c>
      <c r="Q109" s="141" t="s">
        <v>588</v>
      </c>
      <c r="R109" s="141" t="s">
        <v>573</v>
      </c>
      <c r="S109" s="141" t="s">
        <v>589</v>
      </c>
      <c r="T109" s="147">
        <v>1</v>
      </c>
      <c r="U109" s="141" t="s">
        <v>311</v>
      </c>
      <c r="V109" s="91" t="s">
        <v>948</v>
      </c>
      <c r="W109" s="368"/>
      <c r="X109" s="368"/>
      <c r="Y109" s="368"/>
      <c r="Z109" s="368"/>
      <c r="AA109" s="368"/>
      <c r="AB109" s="368"/>
      <c r="AC109" s="368"/>
      <c r="AD109" s="368"/>
      <c r="AE109" s="368"/>
      <c r="AF109" s="368"/>
      <c r="AG109" s="368"/>
      <c r="AH109" s="368"/>
      <c r="AI109" s="368"/>
      <c r="AJ109" s="368"/>
      <c r="AK109" s="368"/>
      <c r="AL109" s="368"/>
      <c r="AM109" s="368"/>
      <c r="AN109" s="368"/>
      <c r="AO109" s="368"/>
      <c r="AP109" s="368"/>
      <c r="AQ109" s="368"/>
      <c r="AR109" s="368"/>
      <c r="AS109" s="368"/>
      <c r="AT109" s="368"/>
      <c r="AU109" s="368"/>
      <c r="AV109" s="368"/>
      <c r="AW109" s="368"/>
      <c r="AX109" s="368"/>
      <c r="AY109" s="368"/>
      <c r="AZ109" s="368"/>
      <c r="BA109" s="368"/>
      <c r="BB109" s="368"/>
      <c r="BC109" s="368"/>
      <c r="BD109" s="368"/>
      <c r="BE109" s="368"/>
      <c r="BF109" s="368"/>
      <c r="BG109" s="368"/>
      <c r="BH109" s="368"/>
      <c r="BI109" s="368"/>
      <c r="BJ109" s="368"/>
      <c r="BK109" s="368"/>
      <c r="BL109" s="368"/>
      <c r="BM109" s="368"/>
      <c r="BN109" s="368"/>
      <c r="BO109" s="368"/>
      <c r="BP109" s="368"/>
      <c r="BQ109" s="368"/>
      <c r="BR109" s="368"/>
      <c r="BS109" s="368"/>
      <c r="BT109" s="368"/>
      <c r="BU109" s="368"/>
      <c r="BV109" s="368"/>
    </row>
    <row r="110" spans="1:75" s="13" customFormat="1" ht="129.75" hidden="1" customHeight="1" outlineLevel="1">
      <c r="A110" s="141">
        <v>71</v>
      </c>
      <c r="B110" s="141" t="s">
        <v>561</v>
      </c>
      <c r="C110" s="77" t="s">
        <v>211</v>
      </c>
      <c r="D110" s="141" t="s">
        <v>590</v>
      </c>
      <c r="E110" s="141" t="s">
        <v>591</v>
      </c>
      <c r="F110" s="141" t="s">
        <v>592</v>
      </c>
      <c r="G110" s="141" t="s">
        <v>593</v>
      </c>
      <c r="H110" s="56" t="s">
        <v>128</v>
      </c>
      <c r="I110" s="76" t="s">
        <v>137</v>
      </c>
      <c r="J110" s="126" t="str">
        <f t="array" ref="J110">INDEX(evaluacion,MATCH(H110&amp;I110,impacto&amp;probabilidad,0))</f>
        <v>9 = Zona de riesgo alta. Reducir el riesgo. Evitar el riesgo compartir o transferir.</v>
      </c>
      <c r="K110" s="9" t="s">
        <v>168</v>
      </c>
      <c r="L110" s="9" t="s">
        <v>20</v>
      </c>
      <c r="M110" s="141" t="s">
        <v>594</v>
      </c>
      <c r="N110" s="126" t="str">
        <f t="array" aca="1" ref="N110" ca="1">OFFSET(valoracion,MATCH(J110&amp;K110&amp;L110,evaluacion2&amp;controles&amp;tipo,0),0)</f>
        <v>3 = Zona de riesgo moderada. Asumir el riesgo. Reducir el Riesgo.</v>
      </c>
      <c r="O110" s="141" t="s">
        <v>227</v>
      </c>
      <c r="P110" s="141" t="s">
        <v>587</v>
      </c>
      <c r="Q110" s="141" t="s">
        <v>588</v>
      </c>
      <c r="R110" s="141" t="s">
        <v>573</v>
      </c>
      <c r="S110" s="141" t="s">
        <v>589</v>
      </c>
      <c r="T110" s="147">
        <v>1</v>
      </c>
      <c r="U110" s="141" t="s">
        <v>311</v>
      </c>
      <c r="V110" s="91" t="s">
        <v>1010</v>
      </c>
      <c r="W110" s="368"/>
      <c r="X110" s="368"/>
      <c r="Y110" s="368"/>
      <c r="Z110" s="368"/>
      <c r="AA110" s="368"/>
      <c r="AB110" s="368"/>
      <c r="AC110" s="368"/>
      <c r="AD110" s="368"/>
      <c r="AE110" s="368"/>
      <c r="AF110" s="368"/>
      <c r="AG110" s="368"/>
      <c r="AH110" s="368"/>
      <c r="AI110" s="368"/>
      <c r="AJ110" s="368"/>
      <c r="AK110" s="368"/>
      <c r="AL110" s="368"/>
      <c r="AM110" s="368"/>
      <c r="AN110" s="368"/>
      <c r="AO110" s="368"/>
      <c r="AP110" s="368"/>
      <c r="AQ110" s="368"/>
      <c r="AR110" s="368"/>
      <c r="AS110" s="368"/>
      <c r="AT110" s="368"/>
      <c r="AU110" s="368"/>
      <c r="AV110" s="368"/>
      <c r="AW110" s="368"/>
      <c r="AX110" s="368"/>
      <c r="AY110" s="368"/>
      <c r="AZ110" s="368"/>
      <c r="BA110" s="368"/>
      <c r="BB110" s="368"/>
      <c r="BC110" s="368"/>
      <c r="BD110" s="368"/>
      <c r="BE110" s="368"/>
      <c r="BF110" s="368"/>
      <c r="BG110" s="368"/>
      <c r="BH110" s="368"/>
      <c r="BI110" s="368"/>
      <c r="BJ110" s="368"/>
      <c r="BK110" s="368"/>
      <c r="BL110" s="368"/>
      <c r="BM110" s="368"/>
      <c r="BN110" s="368"/>
      <c r="BO110" s="368"/>
      <c r="BP110" s="368"/>
      <c r="BQ110" s="368"/>
      <c r="BR110" s="368"/>
      <c r="BS110" s="368"/>
      <c r="BT110" s="368"/>
      <c r="BU110" s="368"/>
      <c r="BV110" s="368"/>
    </row>
    <row r="111" spans="1:75" s="13" customFormat="1" ht="102" hidden="1" customHeight="1" outlineLevel="1">
      <c r="A111" s="141">
        <v>72</v>
      </c>
      <c r="B111" s="141" t="s">
        <v>562</v>
      </c>
      <c r="C111" s="77" t="s">
        <v>211</v>
      </c>
      <c r="D111" s="141" t="s">
        <v>595</v>
      </c>
      <c r="E111" s="146" t="s">
        <v>597</v>
      </c>
      <c r="F111" s="141" t="s">
        <v>596</v>
      </c>
      <c r="G111" s="141" t="s">
        <v>598</v>
      </c>
      <c r="H111" s="56" t="s">
        <v>131</v>
      </c>
      <c r="I111" s="76" t="s">
        <v>139</v>
      </c>
      <c r="J111" s="126" t="str">
        <f t="array" ref="J111">INDEX(evaluacion,MATCH(H111&amp;I111,impacto&amp;probabilidad,0))</f>
        <v>2 = Zona de riesgo baja. Asumir el riesgo</v>
      </c>
      <c r="K111" s="9" t="s">
        <v>168</v>
      </c>
      <c r="L111" s="9" t="s">
        <v>20</v>
      </c>
      <c r="M111" s="141" t="s">
        <v>599</v>
      </c>
      <c r="N111" s="126" t="str">
        <f t="array" aca="1" ref="N111" ca="1">OFFSET(valoracion,MATCH(J111&amp;K111&amp;L111,evaluacion2&amp;controles&amp;tipo,0),0)</f>
        <v xml:space="preserve">1 = Zona de riesgo baja. Asumir el riesgo </v>
      </c>
      <c r="O111" s="141" t="s">
        <v>227</v>
      </c>
      <c r="P111" s="141" t="s">
        <v>600</v>
      </c>
      <c r="Q111" s="141" t="s">
        <v>601</v>
      </c>
      <c r="R111" s="141" t="s">
        <v>573</v>
      </c>
      <c r="S111" s="141" t="s">
        <v>602</v>
      </c>
      <c r="T111" s="141">
        <v>1</v>
      </c>
      <c r="U111" s="141" t="s">
        <v>249</v>
      </c>
      <c r="V111" s="141" t="s">
        <v>1019</v>
      </c>
      <c r="W111" s="368"/>
      <c r="X111" s="368"/>
      <c r="Y111" s="368"/>
      <c r="Z111" s="368"/>
      <c r="AA111" s="368"/>
      <c r="AB111" s="368"/>
      <c r="AC111" s="368"/>
      <c r="AD111" s="368"/>
      <c r="AE111" s="368"/>
      <c r="AF111" s="368"/>
      <c r="AG111" s="368"/>
      <c r="AH111" s="368"/>
      <c r="AI111" s="368"/>
      <c r="AJ111" s="368"/>
      <c r="AK111" s="368"/>
      <c r="AL111" s="368"/>
      <c r="AM111" s="368"/>
      <c r="AN111" s="368"/>
      <c r="AO111" s="368"/>
      <c r="AP111" s="368"/>
      <c r="AQ111" s="368"/>
      <c r="AR111" s="368"/>
      <c r="AS111" s="368"/>
      <c r="AT111" s="368"/>
      <c r="AU111" s="368"/>
      <c r="AV111" s="368"/>
      <c r="AW111" s="368"/>
      <c r="AX111" s="368"/>
      <c r="AY111" s="368"/>
      <c r="AZ111" s="368"/>
      <c r="BA111" s="368"/>
      <c r="BB111" s="368"/>
      <c r="BC111" s="368"/>
      <c r="BD111" s="368"/>
      <c r="BE111" s="368"/>
      <c r="BF111" s="368"/>
      <c r="BG111" s="368"/>
      <c r="BH111" s="368"/>
      <c r="BI111" s="368"/>
      <c r="BJ111" s="368"/>
      <c r="BK111" s="368"/>
      <c r="BL111" s="368"/>
      <c r="BM111" s="368"/>
      <c r="BN111" s="368"/>
      <c r="BO111" s="368"/>
      <c r="BP111" s="368"/>
      <c r="BQ111" s="368"/>
      <c r="BR111" s="368"/>
      <c r="BS111" s="368"/>
      <c r="BT111" s="368"/>
      <c r="BU111" s="368"/>
      <c r="BV111" s="368"/>
    </row>
    <row r="112" spans="1:75" s="13" customFormat="1" ht="86.25" hidden="1" customHeight="1" outlineLevel="1">
      <c r="A112" s="141">
        <v>73</v>
      </c>
      <c r="B112" s="141" t="s">
        <v>563</v>
      </c>
      <c r="C112" s="77" t="s">
        <v>212</v>
      </c>
      <c r="D112" s="141" t="s">
        <v>603</v>
      </c>
      <c r="E112" s="141" t="s">
        <v>604</v>
      </c>
      <c r="F112" s="141" t="s">
        <v>605</v>
      </c>
      <c r="G112" s="141" t="s">
        <v>606</v>
      </c>
      <c r="H112" s="56" t="s">
        <v>133</v>
      </c>
      <c r="I112" s="76" t="s">
        <v>137</v>
      </c>
      <c r="J112" s="126" t="str">
        <f t="array" ref="J112">INDEX(evaluacion,MATCH(H112&amp;I112,impacto&amp;probabilidad,0))</f>
        <v>15 = Zona de riesgo extrema. Evitar el riesgo. Reducir el riesgo, Compartir o transferir.</v>
      </c>
      <c r="K112" s="9" t="s">
        <v>168</v>
      </c>
      <c r="L112" s="9" t="s">
        <v>20</v>
      </c>
      <c r="M112" s="141" t="s">
        <v>607</v>
      </c>
      <c r="N112" s="126" t="str">
        <f t="array" aca="1" ref="N112" ca="1">OFFSET(valoracion,MATCH(J112&amp;K112&amp;L112,evaluacion2&amp;controles&amp;tipo,0),0)</f>
        <v>9 = Zona de riesgo alta. Reducir el riesgo. Evitar el riesgo compartir o transferir.</v>
      </c>
      <c r="O112" s="141" t="s">
        <v>227</v>
      </c>
      <c r="P112" s="141" t="s">
        <v>608</v>
      </c>
      <c r="Q112" s="141" t="s">
        <v>609</v>
      </c>
      <c r="R112" s="141" t="s">
        <v>573</v>
      </c>
      <c r="S112" s="141" t="s">
        <v>610</v>
      </c>
      <c r="T112" s="141">
        <v>2</v>
      </c>
      <c r="U112" s="141" t="s">
        <v>952</v>
      </c>
      <c r="V112" s="302" t="s">
        <v>1004</v>
      </c>
      <c r="W112" s="368"/>
      <c r="X112" s="368"/>
      <c r="Y112" s="368"/>
      <c r="Z112" s="368"/>
      <c r="AA112" s="368"/>
      <c r="AB112" s="368"/>
      <c r="AC112" s="368"/>
      <c r="AD112" s="368"/>
      <c r="AE112" s="368"/>
      <c r="AF112" s="368"/>
      <c r="AG112" s="368"/>
      <c r="AH112" s="368"/>
      <c r="AI112" s="368"/>
      <c r="AJ112" s="368"/>
      <c r="AK112" s="368"/>
      <c r="AL112" s="368"/>
      <c r="AM112" s="368"/>
      <c r="AN112" s="368"/>
      <c r="AO112" s="368"/>
      <c r="AP112" s="368"/>
      <c r="AQ112" s="368"/>
      <c r="AR112" s="368"/>
      <c r="AS112" s="368"/>
      <c r="AT112" s="368"/>
      <c r="AU112" s="368"/>
      <c r="AV112" s="368"/>
      <c r="AW112" s="368"/>
      <c r="AX112" s="368"/>
      <c r="AY112" s="368"/>
      <c r="AZ112" s="368"/>
      <c r="BA112" s="368"/>
      <c r="BB112" s="368"/>
      <c r="BC112" s="368"/>
      <c r="BD112" s="368"/>
      <c r="BE112" s="368"/>
      <c r="BF112" s="368"/>
      <c r="BG112" s="368"/>
      <c r="BH112" s="368"/>
      <c r="BI112" s="368"/>
      <c r="BJ112" s="368"/>
      <c r="BK112" s="368"/>
      <c r="BL112" s="368"/>
      <c r="BM112" s="368"/>
      <c r="BN112" s="368"/>
      <c r="BO112" s="368"/>
      <c r="BP112" s="368"/>
      <c r="BQ112" s="368"/>
      <c r="BR112" s="368"/>
      <c r="BS112" s="368"/>
      <c r="BT112" s="368"/>
      <c r="BU112" s="368"/>
      <c r="BV112" s="368"/>
    </row>
    <row r="113" spans="1:74" s="13" customFormat="1" ht="88.5" hidden="1" customHeight="1" outlineLevel="1">
      <c r="A113" s="141">
        <v>74</v>
      </c>
      <c r="B113" s="141" t="s">
        <v>564</v>
      </c>
      <c r="C113" s="77" t="s">
        <v>208</v>
      </c>
      <c r="D113" s="141" t="s">
        <v>611</v>
      </c>
      <c r="E113" s="141" t="s">
        <v>612</v>
      </c>
      <c r="F113" s="141" t="s">
        <v>613</v>
      </c>
      <c r="G113" s="141" t="s">
        <v>614</v>
      </c>
      <c r="H113" s="56" t="s">
        <v>132</v>
      </c>
      <c r="I113" s="76" t="s">
        <v>136</v>
      </c>
      <c r="J113" s="126" t="str">
        <f t="array" ref="J113">INDEX(evaluacion,MATCH(H113&amp;I113,impacto&amp;probabilidad,0))</f>
        <v>16 = Zona de riesgo extrema. Evitar el riesgo. Reducir el riesgo, Compartir o transferir.</v>
      </c>
      <c r="K113" s="9" t="s">
        <v>168</v>
      </c>
      <c r="L113" s="9" t="s">
        <v>20</v>
      </c>
      <c r="M113" s="141" t="s">
        <v>615</v>
      </c>
      <c r="N113" s="126" t="str">
        <f t="array" aca="1" ref="N113" ca="1">OFFSET(valoracion,MATCH(J113&amp;K113&amp;L113,evaluacion2&amp;controles&amp;tipo,0),0)</f>
        <v>8 = Zona de riesgo alta. Reducir el riesgo. Evitar el riesgo compartir o transferir.</v>
      </c>
      <c r="O113" s="141" t="s">
        <v>227</v>
      </c>
      <c r="P113" s="141" t="s">
        <v>616</v>
      </c>
      <c r="Q113" s="141" t="s">
        <v>617</v>
      </c>
      <c r="R113" s="141" t="s">
        <v>573</v>
      </c>
      <c r="S113" s="141" t="s">
        <v>618</v>
      </c>
      <c r="T113" s="147">
        <v>1</v>
      </c>
      <c r="U113" s="141" t="s">
        <v>619</v>
      </c>
      <c r="V113" s="123" t="s">
        <v>949</v>
      </c>
      <c r="W113" s="368"/>
      <c r="X113" s="368"/>
      <c r="Y113" s="368"/>
      <c r="Z113" s="368"/>
      <c r="AA113" s="368"/>
      <c r="AB113" s="368"/>
      <c r="AC113" s="368"/>
      <c r="AD113" s="368"/>
      <c r="AE113" s="368"/>
      <c r="AF113" s="368"/>
      <c r="AG113" s="368"/>
      <c r="AH113" s="368"/>
      <c r="AI113" s="368"/>
      <c r="AJ113" s="368"/>
      <c r="AK113" s="368"/>
      <c r="AL113" s="368"/>
      <c r="AM113" s="368"/>
      <c r="AN113" s="368"/>
      <c r="AO113" s="368"/>
      <c r="AP113" s="368"/>
      <c r="AQ113" s="368"/>
      <c r="AR113" s="368"/>
      <c r="AS113" s="368"/>
      <c r="AT113" s="368"/>
      <c r="AU113" s="368"/>
      <c r="AV113" s="368"/>
      <c r="AW113" s="368"/>
      <c r="AX113" s="368"/>
      <c r="AY113" s="368"/>
      <c r="AZ113" s="368"/>
      <c r="BA113" s="368"/>
      <c r="BB113" s="368"/>
      <c r="BC113" s="368"/>
      <c r="BD113" s="368"/>
      <c r="BE113" s="368"/>
      <c r="BF113" s="368"/>
      <c r="BG113" s="368"/>
      <c r="BH113" s="368"/>
      <c r="BI113" s="368"/>
      <c r="BJ113" s="368"/>
      <c r="BK113" s="368"/>
      <c r="BL113" s="368"/>
      <c r="BM113" s="368"/>
      <c r="BN113" s="368"/>
      <c r="BO113" s="368"/>
      <c r="BP113" s="368"/>
      <c r="BQ113" s="368"/>
      <c r="BR113" s="368"/>
      <c r="BS113" s="368"/>
      <c r="BT113" s="368"/>
      <c r="BU113" s="368"/>
      <c r="BV113" s="368"/>
    </row>
    <row r="114" spans="1:74" s="13" customFormat="1" ht="102" hidden="1" customHeight="1" outlineLevel="1">
      <c r="A114" s="105">
        <v>75</v>
      </c>
      <c r="B114" s="141" t="s">
        <v>565</v>
      </c>
      <c r="C114" s="77" t="s">
        <v>211</v>
      </c>
      <c r="D114" s="105" t="s">
        <v>620</v>
      </c>
      <c r="E114" s="105" t="s">
        <v>1006</v>
      </c>
      <c r="F114" s="141" t="s">
        <v>621</v>
      </c>
      <c r="G114" s="296" t="s">
        <v>622</v>
      </c>
      <c r="H114" s="56" t="s">
        <v>131</v>
      </c>
      <c r="I114" s="76" t="s">
        <v>136</v>
      </c>
      <c r="J114" s="126" t="str">
        <f t="array" ref="J114">INDEX(evaluacion,MATCH(H114&amp;I114,impacto&amp;probabilidad,0))</f>
        <v>8 = Zona de riesgo alta. Reducir el riesgo. Evitar el riesgo compartir o transferir.</v>
      </c>
      <c r="K114" s="9" t="s">
        <v>168</v>
      </c>
      <c r="L114" s="9" t="s">
        <v>20</v>
      </c>
      <c r="M114" s="105" t="s">
        <v>623</v>
      </c>
      <c r="N114" s="126" t="str">
        <f t="array" aca="1" ref="N114" ca="1">OFFSET(valoracion,MATCH(J114&amp;K114&amp;L114,evaluacion2&amp;controles&amp;tipo,0),0)</f>
        <v>4 = Zona de riesgo baja. Asumir el riesgo</v>
      </c>
      <c r="O114" s="105" t="s">
        <v>227</v>
      </c>
      <c r="P114" s="105" t="s">
        <v>624</v>
      </c>
      <c r="Q114" s="105" t="s">
        <v>625</v>
      </c>
      <c r="R114" s="141" t="s">
        <v>573</v>
      </c>
      <c r="S114" s="105" t="s">
        <v>626</v>
      </c>
      <c r="T114" s="148">
        <v>0.995</v>
      </c>
      <c r="U114" s="293" t="s">
        <v>627</v>
      </c>
      <c r="V114" s="328" t="s">
        <v>1011</v>
      </c>
      <c r="W114" s="368"/>
      <c r="X114" s="368"/>
      <c r="Y114" s="368"/>
      <c r="Z114" s="368"/>
      <c r="AA114" s="368"/>
      <c r="AB114" s="368"/>
      <c r="AC114" s="368"/>
      <c r="AD114" s="368"/>
      <c r="AE114" s="368"/>
      <c r="AF114" s="368"/>
      <c r="AG114" s="368"/>
      <c r="AH114" s="368"/>
      <c r="AI114" s="368"/>
      <c r="AJ114" s="368"/>
      <c r="AK114" s="368"/>
      <c r="AL114" s="368"/>
      <c r="AM114" s="368"/>
      <c r="AN114" s="368"/>
      <c r="AO114" s="368"/>
      <c r="AP114" s="368"/>
      <c r="AQ114" s="368"/>
      <c r="AR114" s="368"/>
      <c r="AS114" s="368"/>
      <c r="AT114" s="368"/>
      <c r="AU114" s="368"/>
      <c r="AV114" s="368"/>
      <c r="AW114" s="368"/>
      <c r="AX114" s="368"/>
      <c r="AY114" s="368"/>
      <c r="AZ114" s="368"/>
      <c r="BA114" s="368"/>
      <c r="BB114" s="368"/>
      <c r="BC114" s="368"/>
      <c r="BD114" s="368"/>
      <c r="BE114" s="368"/>
      <c r="BF114" s="368"/>
      <c r="BG114" s="368"/>
      <c r="BH114" s="368"/>
      <c r="BI114" s="368"/>
      <c r="BJ114" s="368"/>
      <c r="BK114" s="368"/>
      <c r="BL114" s="368"/>
      <c r="BM114" s="368"/>
      <c r="BN114" s="368"/>
      <c r="BO114" s="368"/>
      <c r="BP114" s="368"/>
      <c r="BQ114" s="368"/>
      <c r="BR114" s="368"/>
      <c r="BS114" s="368"/>
      <c r="BT114" s="368"/>
      <c r="BU114" s="368"/>
      <c r="BV114" s="368"/>
    </row>
    <row r="115" spans="1:74" s="13" customFormat="1" ht="27.75" customHeight="1" collapsed="1">
      <c r="A115" s="376" t="s">
        <v>940</v>
      </c>
      <c r="B115" s="376"/>
      <c r="C115" s="376"/>
      <c r="D115" s="376"/>
      <c r="E115" s="376"/>
      <c r="F115" s="376"/>
      <c r="G115" s="376"/>
      <c r="H115" s="377" t="s">
        <v>917</v>
      </c>
      <c r="I115" s="377"/>
      <c r="J115" s="377"/>
      <c r="K115" s="377"/>
      <c r="L115" s="377"/>
      <c r="M115" s="377"/>
      <c r="N115" s="377"/>
      <c r="O115" s="377"/>
      <c r="P115" s="377"/>
      <c r="Q115" s="377"/>
      <c r="R115" s="377"/>
      <c r="S115" s="377"/>
      <c r="T115" s="377"/>
      <c r="U115" s="377"/>
      <c r="V115" s="377"/>
      <c r="W115" s="368"/>
      <c r="X115" s="368"/>
      <c r="Y115" s="368"/>
      <c r="Z115" s="368"/>
      <c r="AA115" s="368"/>
      <c r="AB115" s="368"/>
      <c r="AC115" s="368"/>
      <c r="AD115" s="368"/>
      <c r="AE115" s="368"/>
      <c r="AF115" s="368"/>
      <c r="AG115" s="368"/>
      <c r="AH115" s="368"/>
      <c r="AI115" s="368"/>
      <c r="AJ115" s="368"/>
      <c r="AK115" s="368"/>
      <c r="AL115" s="368"/>
      <c r="AM115" s="368"/>
      <c r="AN115" s="368"/>
      <c r="AO115" s="368"/>
      <c r="AP115" s="368"/>
      <c r="AQ115" s="368"/>
      <c r="AR115" s="368"/>
      <c r="AS115" s="368"/>
      <c r="AT115" s="368"/>
      <c r="AU115" s="368"/>
      <c r="AV115" s="368"/>
      <c r="AW115" s="368"/>
      <c r="AX115" s="368"/>
      <c r="AY115" s="368"/>
      <c r="AZ115" s="368"/>
      <c r="BA115" s="368"/>
      <c r="BB115" s="368"/>
      <c r="BC115" s="368"/>
      <c r="BD115" s="368"/>
      <c r="BE115" s="368"/>
      <c r="BF115" s="368"/>
      <c r="BG115" s="368"/>
      <c r="BH115" s="368"/>
      <c r="BI115" s="368"/>
      <c r="BJ115" s="368"/>
      <c r="BK115" s="368"/>
      <c r="BL115" s="368"/>
      <c r="BM115" s="368"/>
      <c r="BN115" s="368"/>
      <c r="BO115" s="368"/>
      <c r="BP115" s="368"/>
      <c r="BQ115" s="368"/>
      <c r="BR115" s="368"/>
      <c r="BS115" s="368"/>
      <c r="BT115" s="368"/>
      <c r="BU115" s="368"/>
      <c r="BV115" s="368"/>
    </row>
    <row r="116" spans="1:74" s="13" customFormat="1" ht="150" hidden="1" customHeight="1" outlineLevel="1">
      <c r="A116" s="105">
        <v>76</v>
      </c>
      <c r="B116" s="83" t="s">
        <v>295</v>
      </c>
      <c r="C116" s="77" t="s">
        <v>210</v>
      </c>
      <c r="D116" s="6" t="s">
        <v>902</v>
      </c>
      <c r="E116" s="79" t="s">
        <v>901</v>
      </c>
      <c r="F116" s="124" t="s">
        <v>900</v>
      </c>
      <c r="G116" s="124" t="s">
        <v>296</v>
      </c>
      <c r="H116" s="56" t="s">
        <v>128</v>
      </c>
      <c r="I116" s="76" t="s">
        <v>129</v>
      </c>
      <c r="J116" s="126" t="str">
        <f t="array" ref="J116">INDEX(evaluacion,MATCH(H116&amp;I116,impacto&amp;probabilidad,0))</f>
        <v>6 = Zona de riesgo moderada. Asumir el riesgo. Reducir el Riesgo.</v>
      </c>
      <c r="K116" s="9" t="s">
        <v>168</v>
      </c>
      <c r="L116" s="9" t="s">
        <v>20</v>
      </c>
      <c r="M116" s="124" t="s">
        <v>297</v>
      </c>
      <c r="N116" s="126" t="str">
        <f t="array" aca="1" ref="N116" ca="1">OFFSET(valoracion,MATCH(J116&amp;K116&amp;L116,evaluacion2&amp;controles&amp;tipo,0),0)</f>
        <v>2 = Zona de riesgo baja. Asumir el riesgo</v>
      </c>
      <c r="O116" s="105" t="s">
        <v>227</v>
      </c>
      <c r="P116" s="83" t="s">
        <v>298</v>
      </c>
      <c r="Q116" s="84" t="s">
        <v>299</v>
      </c>
      <c r="R116" s="85" t="s">
        <v>628</v>
      </c>
      <c r="S116" s="82" t="s">
        <v>920</v>
      </c>
      <c r="T116" s="120">
        <v>1</v>
      </c>
      <c r="U116" s="121" t="s">
        <v>302</v>
      </c>
      <c r="V116" s="309" t="s">
        <v>954</v>
      </c>
      <c r="W116" s="368"/>
      <c r="X116" s="368"/>
      <c r="Y116" s="368"/>
      <c r="Z116" s="368"/>
      <c r="AA116" s="368"/>
      <c r="AB116" s="368"/>
      <c r="AC116" s="368"/>
      <c r="AD116" s="368"/>
      <c r="AE116" s="368"/>
      <c r="AF116" s="368"/>
      <c r="AG116" s="368"/>
      <c r="AH116" s="368"/>
      <c r="AI116" s="368"/>
      <c r="AJ116" s="368"/>
      <c r="AK116" s="368"/>
      <c r="AL116" s="368"/>
      <c r="AM116" s="368"/>
      <c r="AN116" s="368"/>
      <c r="AO116" s="368"/>
      <c r="AP116" s="368"/>
      <c r="AQ116" s="368"/>
      <c r="AR116" s="368"/>
      <c r="AS116" s="368"/>
      <c r="AT116" s="368"/>
      <c r="AU116" s="368"/>
      <c r="AV116" s="368"/>
      <c r="AW116" s="368"/>
      <c r="AX116" s="368"/>
      <c r="AY116" s="368"/>
      <c r="AZ116" s="368"/>
      <c r="BA116" s="368"/>
      <c r="BB116" s="368"/>
      <c r="BC116" s="368"/>
      <c r="BD116" s="368"/>
      <c r="BE116" s="368"/>
      <c r="BF116" s="368"/>
      <c r="BG116" s="368"/>
      <c r="BH116" s="368"/>
      <c r="BI116" s="368"/>
      <c r="BJ116" s="368"/>
      <c r="BK116" s="368"/>
      <c r="BL116" s="368"/>
      <c r="BM116" s="368"/>
      <c r="BN116" s="368"/>
      <c r="BO116" s="368"/>
      <c r="BP116" s="368"/>
      <c r="BQ116" s="368"/>
      <c r="BR116" s="368"/>
      <c r="BS116" s="368"/>
      <c r="BT116" s="368"/>
      <c r="BU116" s="368"/>
      <c r="BV116" s="368"/>
    </row>
    <row r="117" spans="1:74" s="13" customFormat="1" ht="93.75" hidden="1" customHeight="1" outlineLevel="1">
      <c r="A117" s="124">
        <v>77</v>
      </c>
      <c r="B117" s="89" t="s">
        <v>303</v>
      </c>
      <c r="C117" s="77" t="s">
        <v>208</v>
      </c>
      <c r="D117" s="54" t="s">
        <v>304</v>
      </c>
      <c r="E117" s="79" t="s">
        <v>859</v>
      </c>
      <c r="F117" s="88" t="s">
        <v>860</v>
      </c>
      <c r="G117" s="88" t="s">
        <v>305</v>
      </c>
      <c r="H117" s="56" t="s">
        <v>132</v>
      </c>
      <c r="I117" s="76" t="s">
        <v>129</v>
      </c>
      <c r="J117" s="126" t="str">
        <f t="array" ref="J117">INDEX(evaluacion,MATCH(H117&amp;I117,impacto&amp;probabilidad,0))</f>
        <v>8 = Zona de riesgo alta. Reducir el riesgo. Evitar el riesgo compartir o transferir.</v>
      </c>
      <c r="K117" s="9" t="s">
        <v>168</v>
      </c>
      <c r="L117" s="9" t="s">
        <v>20</v>
      </c>
      <c r="M117" s="82" t="s">
        <v>306</v>
      </c>
      <c r="N117" s="126" t="str">
        <f t="array" aca="1" ref="N117" ca="1">OFFSET(valoracion,MATCH(J117&amp;K117&amp;L117,evaluacion2&amp;controles&amp;tipo,0),0)</f>
        <v>4 = Zona de riesgo baja. Asumir el riesgo</v>
      </c>
      <c r="O117" s="105" t="s">
        <v>227</v>
      </c>
      <c r="P117" s="83" t="s">
        <v>629</v>
      </c>
      <c r="Q117" s="84" t="s">
        <v>308</v>
      </c>
      <c r="R117" s="94" t="s">
        <v>628</v>
      </c>
      <c r="S117" s="82" t="s">
        <v>310</v>
      </c>
      <c r="T117" s="120">
        <v>1</v>
      </c>
      <c r="U117" s="121" t="s">
        <v>311</v>
      </c>
      <c r="V117" s="321" t="s">
        <v>955</v>
      </c>
      <c r="W117" s="368"/>
      <c r="X117" s="368"/>
      <c r="Y117" s="368"/>
      <c r="Z117" s="368"/>
      <c r="AA117" s="368"/>
      <c r="AB117" s="368"/>
      <c r="AC117" s="368"/>
      <c r="AD117" s="368"/>
      <c r="AE117" s="368"/>
      <c r="AF117" s="368"/>
      <c r="AG117" s="368"/>
      <c r="AH117" s="368"/>
      <c r="AI117" s="368"/>
      <c r="AJ117" s="368"/>
      <c r="AK117" s="368"/>
      <c r="AL117" s="368"/>
      <c r="AM117" s="368"/>
      <c r="AN117" s="368"/>
      <c r="AO117" s="368"/>
      <c r="AP117" s="368"/>
      <c r="AQ117" s="368"/>
      <c r="AR117" s="368"/>
      <c r="AS117" s="368"/>
      <c r="AT117" s="368"/>
      <c r="AU117" s="368"/>
      <c r="AV117" s="368"/>
      <c r="AW117" s="368"/>
      <c r="AX117" s="368"/>
      <c r="AY117" s="368"/>
      <c r="AZ117" s="368"/>
      <c r="BA117" s="368"/>
      <c r="BB117" s="368"/>
      <c r="BC117" s="368"/>
      <c r="BD117" s="368"/>
      <c r="BE117" s="368"/>
      <c r="BF117" s="368"/>
      <c r="BG117" s="368"/>
      <c r="BH117" s="368"/>
      <c r="BI117" s="368"/>
      <c r="BJ117" s="368"/>
      <c r="BK117" s="368"/>
      <c r="BL117" s="368"/>
      <c r="BM117" s="368"/>
      <c r="BN117" s="368"/>
      <c r="BO117" s="368"/>
      <c r="BP117" s="368"/>
      <c r="BQ117" s="368"/>
      <c r="BR117" s="368"/>
      <c r="BS117" s="368"/>
      <c r="BT117" s="368"/>
      <c r="BU117" s="368"/>
      <c r="BV117" s="368"/>
    </row>
    <row r="118" spans="1:74" s="13" customFormat="1" ht="105" hidden="1" customHeight="1" outlineLevel="1">
      <c r="A118" s="105">
        <v>78</v>
      </c>
      <c r="B118" s="89" t="s">
        <v>319</v>
      </c>
      <c r="C118" s="77" t="s">
        <v>208</v>
      </c>
      <c r="D118" s="54" t="s">
        <v>279</v>
      </c>
      <c r="E118" s="79" t="s">
        <v>861</v>
      </c>
      <c r="F118" s="88" t="s">
        <v>862</v>
      </c>
      <c r="G118" s="88" t="s">
        <v>321</v>
      </c>
      <c r="H118" s="56" t="s">
        <v>132</v>
      </c>
      <c r="I118" s="76" t="s">
        <v>129</v>
      </c>
      <c r="J118" s="126" t="str">
        <f t="array" ref="J118">INDEX(evaluacion,MATCH(H118&amp;I118,impacto&amp;probabilidad,0))</f>
        <v>8 = Zona de riesgo alta. Reducir el riesgo. Evitar el riesgo compartir o transferir.</v>
      </c>
      <c r="K118" s="17" t="s">
        <v>168</v>
      </c>
      <c r="L118" s="9" t="s">
        <v>20</v>
      </c>
      <c r="M118" s="82" t="s">
        <v>322</v>
      </c>
      <c r="N118" s="126" t="str">
        <f t="array" aca="1" ref="N118" ca="1">OFFSET(valoracion,MATCH(J118&amp;K118&amp;L118,evaluacion2&amp;controles&amp;tipo,0),0)</f>
        <v>4 = Zona de riesgo baja. Asumir el riesgo</v>
      </c>
      <c r="O118" s="105" t="s">
        <v>323</v>
      </c>
      <c r="P118" s="83" t="s">
        <v>630</v>
      </c>
      <c r="Q118" s="84" t="s">
        <v>631</v>
      </c>
      <c r="R118" s="94" t="s">
        <v>628</v>
      </c>
      <c r="S118" s="98" t="s">
        <v>326</v>
      </c>
      <c r="T118" s="120">
        <v>1</v>
      </c>
      <c r="U118" s="323" t="s">
        <v>311</v>
      </c>
      <c r="V118" s="309" t="s">
        <v>956</v>
      </c>
      <c r="W118" s="368"/>
      <c r="X118" s="368"/>
      <c r="Y118" s="368"/>
      <c r="Z118" s="368"/>
      <c r="AA118" s="368"/>
      <c r="AB118" s="368"/>
      <c r="AC118" s="368"/>
      <c r="AD118" s="368"/>
      <c r="AE118" s="368"/>
      <c r="AF118" s="368"/>
      <c r="AG118" s="368"/>
      <c r="AH118" s="368"/>
      <c r="AI118" s="368"/>
      <c r="AJ118" s="368"/>
      <c r="AK118" s="368"/>
      <c r="AL118" s="368"/>
      <c r="AM118" s="368"/>
      <c r="AN118" s="368"/>
      <c r="AO118" s="368"/>
      <c r="AP118" s="368"/>
      <c r="AQ118" s="368"/>
      <c r="AR118" s="368"/>
      <c r="AS118" s="368"/>
      <c r="AT118" s="368"/>
      <c r="AU118" s="368"/>
      <c r="AV118" s="368"/>
      <c r="AW118" s="368"/>
      <c r="AX118" s="368"/>
      <c r="AY118" s="368"/>
      <c r="AZ118" s="368"/>
      <c r="BA118" s="368"/>
      <c r="BB118" s="368"/>
      <c r="BC118" s="368"/>
      <c r="BD118" s="368"/>
      <c r="BE118" s="368"/>
      <c r="BF118" s="368"/>
      <c r="BG118" s="368"/>
      <c r="BH118" s="368"/>
      <c r="BI118" s="368"/>
      <c r="BJ118" s="368"/>
      <c r="BK118" s="368"/>
      <c r="BL118" s="368"/>
      <c r="BM118" s="368"/>
      <c r="BN118" s="368"/>
      <c r="BO118" s="368"/>
      <c r="BP118" s="368"/>
      <c r="BQ118" s="368"/>
      <c r="BR118" s="368"/>
      <c r="BS118" s="368"/>
      <c r="BT118" s="368"/>
      <c r="BU118" s="368"/>
      <c r="BV118" s="368"/>
    </row>
    <row r="119" spans="1:74" s="13" customFormat="1" ht="102" hidden="1" customHeight="1" outlineLevel="1">
      <c r="A119" s="124">
        <v>79</v>
      </c>
      <c r="B119" s="89" t="s">
        <v>327</v>
      </c>
      <c r="C119" s="77" t="s">
        <v>212</v>
      </c>
      <c r="D119" s="54" t="s">
        <v>279</v>
      </c>
      <c r="E119" s="79" t="s">
        <v>863</v>
      </c>
      <c r="F119" s="95" t="s">
        <v>293</v>
      </c>
      <c r="G119" s="100" t="s">
        <v>294</v>
      </c>
      <c r="H119" s="56" t="s">
        <v>132</v>
      </c>
      <c r="I119" s="76" t="s">
        <v>139</v>
      </c>
      <c r="J119" s="126" t="str">
        <f t="array" ref="J119">INDEX(evaluacion,MATCH(H119&amp;I119,impacto&amp;probabilidad,0))</f>
        <v>4 = Zona de riesgo alta. Reducir el riesgo. Evitar el riesgo compartir o transferir.</v>
      </c>
      <c r="K119" s="9" t="s">
        <v>168</v>
      </c>
      <c r="L119" s="9" t="s">
        <v>20</v>
      </c>
      <c r="M119" s="82" t="s">
        <v>244</v>
      </c>
      <c r="N119" s="126" t="str">
        <f t="array" aca="1" ref="N119" ca="1">OFFSET(valoracion,MATCH(J119&amp;K119&amp;L119,evaluacion2&amp;controles&amp;tipo,0),0)</f>
        <v>4 = Zona de riesgo alta. Reducir el riesgo. Evitar el riesgo compartir o transferir.</v>
      </c>
      <c r="O119" s="105" t="s">
        <v>323</v>
      </c>
      <c r="P119" s="83" t="s">
        <v>287</v>
      </c>
      <c r="Q119" s="84"/>
      <c r="R119" s="94" t="s">
        <v>628</v>
      </c>
      <c r="S119" s="100" t="s">
        <v>329</v>
      </c>
      <c r="T119" s="101">
        <v>0</v>
      </c>
      <c r="U119" s="121" t="s">
        <v>263</v>
      </c>
      <c r="V119" s="302" t="s">
        <v>957</v>
      </c>
      <c r="W119" s="368"/>
      <c r="X119" s="368"/>
      <c r="Y119" s="368"/>
      <c r="Z119" s="368"/>
      <c r="AA119" s="368"/>
      <c r="AB119" s="368"/>
      <c r="AC119" s="368"/>
      <c r="AD119" s="368"/>
      <c r="AE119" s="368"/>
      <c r="AF119" s="368"/>
      <c r="AG119" s="368"/>
      <c r="AH119" s="368"/>
      <c r="AI119" s="368"/>
      <c r="AJ119" s="368"/>
      <c r="AK119" s="368"/>
      <c r="AL119" s="368"/>
      <c r="AM119" s="368"/>
      <c r="AN119" s="368"/>
      <c r="AO119" s="368"/>
      <c r="AP119" s="368"/>
      <c r="AQ119" s="368"/>
      <c r="AR119" s="368"/>
      <c r="AS119" s="368"/>
      <c r="AT119" s="368"/>
      <c r="AU119" s="368"/>
      <c r="AV119" s="368"/>
      <c r="AW119" s="368"/>
      <c r="AX119" s="368"/>
      <c r="AY119" s="368"/>
      <c r="AZ119" s="368"/>
      <c r="BA119" s="368"/>
      <c r="BB119" s="368"/>
      <c r="BC119" s="368"/>
      <c r="BD119" s="368"/>
      <c r="BE119" s="368"/>
      <c r="BF119" s="368"/>
      <c r="BG119" s="368"/>
      <c r="BH119" s="368"/>
      <c r="BI119" s="368"/>
      <c r="BJ119" s="368"/>
      <c r="BK119" s="368"/>
      <c r="BL119" s="368"/>
      <c r="BM119" s="368"/>
      <c r="BN119" s="368"/>
      <c r="BO119" s="368"/>
      <c r="BP119" s="368"/>
      <c r="BQ119" s="368"/>
      <c r="BR119" s="368"/>
      <c r="BS119" s="368"/>
      <c r="BT119" s="368"/>
      <c r="BU119" s="368"/>
      <c r="BV119" s="368"/>
    </row>
    <row r="120" spans="1:74" s="13" customFormat="1" ht="132.75" hidden="1" customHeight="1" outlineLevel="1">
      <c r="A120" s="105">
        <v>80</v>
      </c>
      <c r="B120" s="95" t="s">
        <v>330</v>
      </c>
      <c r="C120" s="77" t="s">
        <v>212</v>
      </c>
      <c r="D120" s="54" t="s">
        <v>279</v>
      </c>
      <c r="E120" s="79" t="s">
        <v>863</v>
      </c>
      <c r="F120" s="95" t="s">
        <v>293</v>
      </c>
      <c r="G120" s="100" t="s">
        <v>294</v>
      </c>
      <c r="H120" s="56" t="s">
        <v>132</v>
      </c>
      <c r="I120" s="76" t="s">
        <v>139</v>
      </c>
      <c r="J120" s="126" t="str">
        <f t="array" ref="J120">INDEX(evaluacion,MATCH(H120&amp;I120,impacto&amp;probabilidad,0))</f>
        <v>4 = Zona de riesgo alta. Reducir el riesgo. Evitar el riesgo compartir o transferir.</v>
      </c>
      <c r="K120" s="9" t="s">
        <v>168</v>
      </c>
      <c r="L120" s="9" t="s">
        <v>20</v>
      </c>
      <c r="M120" s="82" t="s">
        <v>244</v>
      </c>
      <c r="N120" s="126" t="str">
        <f t="array" aca="1" ref="N120" ca="1">OFFSET(valoracion,MATCH(J120&amp;K120&amp;L120,evaluacion2&amp;controles&amp;tipo,0),0)</f>
        <v>4 = Zona de riesgo alta. Reducir el riesgo. Evitar el riesgo compartir o transferir.</v>
      </c>
      <c r="O120" s="105" t="s">
        <v>323</v>
      </c>
      <c r="P120" s="83" t="s">
        <v>287</v>
      </c>
      <c r="Q120" s="100" t="s">
        <v>360</v>
      </c>
      <c r="R120" s="94" t="s">
        <v>628</v>
      </c>
      <c r="S120" s="100" t="s">
        <v>329</v>
      </c>
      <c r="T120" s="103">
        <v>0</v>
      </c>
      <c r="U120" s="121" t="s">
        <v>263</v>
      </c>
      <c r="V120" s="302" t="s">
        <v>958</v>
      </c>
      <c r="W120" s="368"/>
      <c r="X120" s="368"/>
      <c r="Y120" s="368"/>
      <c r="Z120" s="368"/>
      <c r="AA120" s="368"/>
      <c r="AB120" s="368"/>
      <c r="AC120" s="368"/>
      <c r="AD120" s="368"/>
      <c r="AE120" s="368"/>
      <c r="AF120" s="368"/>
      <c r="AG120" s="368"/>
      <c r="AH120" s="368"/>
      <c r="AI120" s="368"/>
      <c r="AJ120" s="368"/>
      <c r="AK120" s="368"/>
      <c r="AL120" s="368"/>
      <c r="AM120" s="368"/>
      <c r="AN120" s="368"/>
      <c r="AO120" s="368"/>
      <c r="AP120" s="368"/>
      <c r="AQ120" s="368"/>
      <c r="AR120" s="368"/>
      <c r="AS120" s="368"/>
      <c r="AT120" s="368"/>
      <c r="AU120" s="368"/>
      <c r="AV120" s="368"/>
      <c r="AW120" s="368"/>
      <c r="AX120" s="368"/>
      <c r="AY120" s="368"/>
      <c r="AZ120" s="368"/>
      <c r="BA120" s="368"/>
      <c r="BB120" s="368"/>
      <c r="BC120" s="368"/>
      <c r="BD120" s="368"/>
      <c r="BE120" s="368"/>
      <c r="BF120" s="368"/>
      <c r="BG120" s="368"/>
      <c r="BH120" s="368"/>
      <c r="BI120" s="368"/>
      <c r="BJ120" s="368"/>
      <c r="BK120" s="368"/>
      <c r="BL120" s="368"/>
      <c r="BM120" s="368"/>
      <c r="BN120" s="368"/>
      <c r="BO120" s="368"/>
      <c r="BP120" s="368"/>
      <c r="BQ120" s="368"/>
      <c r="BR120" s="368"/>
      <c r="BS120" s="368"/>
      <c r="BT120" s="368"/>
      <c r="BU120" s="368"/>
      <c r="BV120" s="368"/>
    </row>
    <row r="121" spans="1:74" s="13" customFormat="1" ht="105.75" hidden="1" customHeight="1" outlineLevel="1">
      <c r="A121" s="124">
        <v>81</v>
      </c>
      <c r="B121" s="95" t="s">
        <v>334</v>
      </c>
      <c r="C121" s="77" t="s">
        <v>212</v>
      </c>
      <c r="D121" s="54" t="s">
        <v>279</v>
      </c>
      <c r="E121" s="79" t="s">
        <v>863</v>
      </c>
      <c r="F121" s="95" t="s">
        <v>293</v>
      </c>
      <c r="G121" s="100" t="s">
        <v>294</v>
      </c>
      <c r="H121" s="56" t="s">
        <v>132</v>
      </c>
      <c r="I121" s="76" t="s">
        <v>139</v>
      </c>
      <c r="J121" s="126" t="str">
        <f t="array" ref="J121">INDEX(evaluacion,MATCH(H121&amp;I121,impacto&amp;probabilidad,0))</f>
        <v>4 = Zona de riesgo alta. Reducir el riesgo. Evitar el riesgo compartir o transferir.</v>
      </c>
      <c r="K121" s="9" t="s">
        <v>168</v>
      </c>
      <c r="L121" s="9" t="s">
        <v>20</v>
      </c>
      <c r="M121" s="82" t="s">
        <v>244</v>
      </c>
      <c r="N121" s="126" t="str">
        <f t="array" aca="1" ref="N121" ca="1">OFFSET(valoracion,MATCH(J121&amp;K121&amp;L121,evaluacion2&amp;controles&amp;tipo,0),0)</f>
        <v>4 = Zona de riesgo alta. Reducir el riesgo. Evitar el riesgo compartir o transferir.</v>
      </c>
      <c r="O121" s="105" t="s">
        <v>323</v>
      </c>
      <c r="P121" s="83" t="s">
        <v>287</v>
      </c>
      <c r="Q121" s="100" t="s">
        <v>360</v>
      </c>
      <c r="R121" s="94" t="s">
        <v>628</v>
      </c>
      <c r="S121" s="100" t="s">
        <v>329</v>
      </c>
      <c r="T121" s="103">
        <v>0</v>
      </c>
      <c r="U121" s="121" t="s">
        <v>263</v>
      </c>
      <c r="V121" s="302" t="s">
        <v>959</v>
      </c>
      <c r="W121" s="368"/>
      <c r="X121" s="368"/>
      <c r="Y121" s="368"/>
      <c r="Z121" s="368"/>
      <c r="AA121" s="368"/>
      <c r="AB121" s="368"/>
      <c r="AC121" s="368"/>
      <c r="AD121" s="368"/>
      <c r="AE121" s="368"/>
      <c r="AF121" s="368"/>
      <c r="AG121" s="368"/>
      <c r="AH121" s="368"/>
      <c r="AI121" s="368"/>
      <c r="AJ121" s="368"/>
      <c r="AK121" s="368"/>
      <c r="AL121" s="368"/>
      <c r="AM121" s="368"/>
      <c r="AN121" s="368"/>
      <c r="AO121" s="368"/>
      <c r="AP121" s="368"/>
      <c r="AQ121" s="368"/>
      <c r="AR121" s="368"/>
      <c r="AS121" s="368"/>
      <c r="AT121" s="368"/>
      <c r="AU121" s="368"/>
      <c r="AV121" s="368"/>
      <c r="AW121" s="368"/>
      <c r="AX121" s="368"/>
      <c r="AY121" s="368"/>
      <c r="AZ121" s="368"/>
      <c r="BA121" s="368"/>
      <c r="BB121" s="368"/>
      <c r="BC121" s="368"/>
      <c r="BD121" s="368"/>
      <c r="BE121" s="368"/>
      <c r="BF121" s="368"/>
      <c r="BG121" s="368"/>
      <c r="BH121" s="368"/>
      <c r="BI121" s="368"/>
      <c r="BJ121" s="368"/>
      <c r="BK121" s="368"/>
      <c r="BL121" s="368"/>
      <c r="BM121" s="368"/>
      <c r="BN121" s="368"/>
      <c r="BO121" s="368"/>
      <c r="BP121" s="368"/>
      <c r="BQ121" s="368"/>
      <c r="BR121" s="368"/>
      <c r="BS121" s="368"/>
      <c r="BT121" s="368"/>
      <c r="BU121" s="368"/>
      <c r="BV121" s="368"/>
    </row>
    <row r="122" spans="1:74" s="13" customFormat="1" ht="101.25" hidden="1" customHeight="1" outlineLevel="1">
      <c r="A122" s="105">
        <v>82</v>
      </c>
      <c r="B122" s="95" t="s">
        <v>337</v>
      </c>
      <c r="C122" s="77" t="s">
        <v>212</v>
      </c>
      <c r="D122" s="79" t="s">
        <v>279</v>
      </c>
      <c r="E122" s="79" t="s">
        <v>863</v>
      </c>
      <c r="F122" s="95" t="s">
        <v>293</v>
      </c>
      <c r="G122" s="100" t="s">
        <v>294</v>
      </c>
      <c r="H122" s="56" t="s">
        <v>132</v>
      </c>
      <c r="I122" s="76" t="s">
        <v>139</v>
      </c>
      <c r="J122" s="126" t="str">
        <f t="array" ref="J122">INDEX(evaluacion,MATCH(H122&amp;I122,impacto&amp;probabilidad,0))</f>
        <v>4 = Zona de riesgo alta. Reducir el riesgo. Evitar el riesgo compartir o transferir.</v>
      </c>
      <c r="K122" s="9" t="s">
        <v>168</v>
      </c>
      <c r="L122" s="9" t="s">
        <v>20</v>
      </c>
      <c r="M122" s="82" t="s">
        <v>244</v>
      </c>
      <c r="N122" s="126" t="str">
        <f t="array" aca="1" ref="N122" ca="1">OFFSET(valoracion,MATCH(J122&amp;K122&amp;L122,evaluacion2&amp;controles&amp;tipo,0),0)</f>
        <v>4 = Zona de riesgo alta. Reducir el riesgo. Evitar el riesgo compartir o transferir.</v>
      </c>
      <c r="O122" s="105" t="s">
        <v>323</v>
      </c>
      <c r="P122" s="83" t="s">
        <v>287</v>
      </c>
      <c r="Q122" s="100" t="s">
        <v>360</v>
      </c>
      <c r="R122" s="94" t="s">
        <v>628</v>
      </c>
      <c r="S122" s="100" t="s">
        <v>329</v>
      </c>
      <c r="T122" s="103">
        <v>0</v>
      </c>
      <c r="U122" s="121" t="s">
        <v>263</v>
      </c>
      <c r="V122" s="302" t="s">
        <v>960</v>
      </c>
      <c r="W122" s="368"/>
      <c r="X122" s="368"/>
      <c r="Y122" s="368"/>
      <c r="Z122" s="368"/>
      <c r="AA122" s="368"/>
      <c r="AB122" s="368"/>
      <c r="AC122" s="368"/>
      <c r="AD122" s="368"/>
      <c r="AE122" s="368"/>
      <c r="AF122" s="368"/>
      <c r="AG122" s="368"/>
      <c r="AH122" s="368"/>
      <c r="AI122" s="368"/>
      <c r="AJ122" s="368"/>
      <c r="AK122" s="368"/>
      <c r="AL122" s="368"/>
      <c r="AM122" s="368"/>
      <c r="AN122" s="368"/>
      <c r="AO122" s="368"/>
      <c r="AP122" s="368"/>
      <c r="AQ122" s="368"/>
      <c r="AR122" s="368"/>
      <c r="AS122" s="368"/>
      <c r="AT122" s="368"/>
      <c r="AU122" s="368"/>
      <c r="AV122" s="368"/>
      <c r="AW122" s="368"/>
      <c r="AX122" s="368"/>
      <c r="AY122" s="368"/>
      <c r="AZ122" s="368"/>
      <c r="BA122" s="368"/>
      <c r="BB122" s="368"/>
      <c r="BC122" s="368"/>
      <c r="BD122" s="368"/>
      <c r="BE122" s="368"/>
      <c r="BF122" s="368"/>
      <c r="BG122" s="368"/>
      <c r="BH122" s="368"/>
      <c r="BI122" s="368"/>
      <c r="BJ122" s="368"/>
      <c r="BK122" s="368"/>
      <c r="BL122" s="368"/>
      <c r="BM122" s="368"/>
      <c r="BN122" s="368"/>
      <c r="BO122" s="368"/>
      <c r="BP122" s="368"/>
      <c r="BQ122" s="368"/>
      <c r="BR122" s="368"/>
      <c r="BS122" s="368"/>
      <c r="BT122" s="368"/>
      <c r="BU122" s="368"/>
      <c r="BV122" s="368"/>
    </row>
    <row r="123" spans="1:74" s="13" customFormat="1" ht="155.25" hidden="1" customHeight="1" outlineLevel="1">
      <c r="A123" s="124">
        <v>83</v>
      </c>
      <c r="B123" s="95" t="s">
        <v>339</v>
      </c>
      <c r="C123" s="77" t="s">
        <v>212</v>
      </c>
      <c r="D123" s="79" t="s">
        <v>279</v>
      </c>
      <c r="E123" s="79" t="s">
        <v>863</v>
      </c>
      <c r="F123" s="95" t="s">
        <v>293</v>
      </c>
      <c r="G123" s="100" t="s">
        <v>294</v>
      </c>
      <c r="H123" s="56" t="s">
        <v>132</v>
      </c>
      <c r="I123" s="76" t="s">
        <v>139</v>
      </c>
      <c r="J123" s="126" t="str">
        <f t="array" ref="J123">INDEX(evaluacion,MATCH(H123&amp;I123,impacto&amp;probabilidad,0))</f>
        <v>4 = Zona de riesgo alta. Reducir el riesgo. Evitar el riesgo compartir o transferir.</v>
      </c>
      <c r="K123" s="9" t="s">
        <v>168</v>
      </c>
      <c r="L123" s="9" t="s">
        <v>20</v>
      </c>
      <c r="M123" s="82" t="s">
        <v>244</v>
      </c>
      <c r="N123" s="126" t="str">
        <f t="array" aca="1" ref="N123" ca="1">OFFSET(valoracion,MATCH(J123&amp;K123&amp;L123,evaluacion2&amp;controles&amp;tipo,0),0)</f>
        <v>4 = Zona de riesgo alta. Reducir el riesgo. Evitar el riesgo compartir o transferir.</v>
      </c>
      <c r="O123" s="105" t="s">
        <v>323</v>
      </c>
      <c r="P123" s="83" t="s">
        <v>287</v>
      </c>
      <c r="Q123" s="100" t="s">
        <v>360</v>
      </c>
      <c r="R123" s="94" t="s">
        <v>628</v>
      </c>
      <c r="S123" s="100" t="s">
        <v>329</v>
      </c>
      <c r="T123" s="103">
        <v>0</v>
      </c>
      <c r="U123" s="121" t="s">
        <v>263</v>
      </c>
      <c r="V123" s="302" t="s">
        <v>961</v>
      </c>
      <c r="W123" s="368"/>
      <c r="X123" s="368"/>
      <c r="Y123" s="368"/>
      <c r="Z123" s="368"/>
      <c r="AA123" s="368"/>
      <c r="AB123" s="368"/>
      <c r="AC123" s="368"/>
      <c r="AD123" s="368"/>
      <c r="AE123" s="368"/>
      <c r="AF123" s="368"/>
      <c r="AG123" s="368"/>
      <c r="AH123" s="368"/>
      <c r="AI123" s="368"/>
      <c r="AJ123" s="368"/>
      <c r="AK123" s="368"/>
      <c r="AL123" s="368"/>
      <c r="AM123" s="368"/>
      <c r="AN123" s="368"/>
      <c r="AO123" s="368"/>
      <c r="AP123" s="368"/>
      <c r="AQ123" s="368"/>
      <c r="AR123" s="368"/>
      <c r="AS123" s="368"/>
      <c r="AT123" s="368"/>
      <c r="AU123" s="368"/>
      <c r="AV123" s="368"/>
      <c r="AW123" s="368"/>
      <c r="AX123" s="368"/>
      <c r="AY123" s="368"/>
      <c r="AZ123" s="368"/>
      <c r="BA123" s="368"/>
      <c r="BB123" s="368"/>
      <c r="BC123" s="368"/>
      <c r="BD123" s="368"/>
      <c r="BE123" s="368"/>
      <c r="BF123" s="368"/>
      <c r="BG123" s="368"/>
      <c r="BH123" s="368"/>
      <c r="BI123" s="368"/>
      <c r="BJ123" s="368"/>
      <c r="BK123" s="368"/>
      <c r="BL123" s="368"/>
      <c r="BM123" s="368"/>
      <c r="BN123" s="368"/>
      <c r="BO123" s="368"/>
      <c r="BP123" s="368"/>
      <c r="BQ123" s="368"/>
      <c r="BR123" s="368"/>
      <c r="BS123" s="368"/>
      <c r="BT123" s="368"/>
      <c r="BU123" s="368"/>
      <c r="BV123" s="368"/>
    </row>
    <row r="124" spans="1:74" ht="34.5" customHeight="1">
      <c r="A124" s="311"/>
      <c r="B124" s="311"/>
      <c r="C124" s="311"/>
      <c r="D124" s="312"/>
      <c r="E124" s="311"/>
      <c r="F124" s="311"/>
      <c r="G124" s="311"/>
      <c r="H124" s="311"/>
      <c r="I124" s="311"/>
      <c r="J124" s="311"/>
      <c r="K124" s="311"/>
      <c r="L124" s="311"/>
      <c r="M124" s="311"/>
      <c r="N124" s="311"/>
      <c r="O124" s="311"/>
      <c r="P124" s="311"/>
      <c r="Q124" s="311"/>
      <c r="R124" s="311"/>
      <c r="S124" s="311"/>
      <c r="T124" s="311"/>
      <c r="U124" s="311"/>
      <c r="V124" s="311"/>
      <c r="W124" s="368"/>
      <c r="X124" s="368"/>
      <c r="Y124" s="368"/>
      <c r="Z124" s="368"/>
      <c r="AA124" s="368"/>
      <c r="AB124" s="368"/>
      <c r="AC124" s="368"/>
      <c r="AD124" s="368"/>
      <c r="AE124" s="368"/>
      <c r="AF124" s="368"/>
      <c r="AG124" s="368"/>
      <c r="AH124" s="368"/>
      <c r="AI124" s="368"/>
      <c r="AJ124" s="368"/>
      <c r="AK124" s="368"/>
      <c r="AL124" s="368"/>
      <c r="AM124" s="368"/>
      <c r="AN124" s="368"/>
      <c r="AO124" s="368"/>
      <c r="AP124" s="368"/>
      <c r="AQ124" s="368"/>
      <c r="AR124" s="368"/>
      <c r="AS124" s="368"/>
      <c r="AT124" s="368"/>
      <c r="AU124" s="368"/>
      <c r="AV124" s="368"/>
      <c r="AW124" s="368"/>
      <c r="AX124" s="368"/>
      <c r="AY124" s="368"/>
      <c r="AZ124" s="368"/>
      <c r="BA124" s="368"/>
      <c r="BB124" s="368"/>
      <c r="BC124" s="368"/>
      <c r="BD124" s="368"/>
      <c r="BE124" s="368"/>
      <c r="BF124" s="368"/>
      <c r="BG124" s="368"/>
      <c r="BH124" s="368"/>
      <c r="BI124" s="368"/>
      <c r="BJ124" s="368"/>
      <c r="BK124" s="368"/>
      <c r="BL124" s="368"/>
      <c r="BM124" s="368"/>
      <c r="BN124" s="368"/>
      <c r="BO124" s="368"/>
      <c r="BP124" s="368"/>
      <c r="BQ124" s="368"/>
      <c r="BR124" s="368"/>
      <c r="BS124" s="368"/>
      <c r="BT124" s="368"/>
      <c r="BU124" s="368"/>
      <c r="BV124" s="368"/>
    </row>
    <row r="125" spans="1:74" ht="34.5" customHeight="1">
      <c r="A125" s="311"/>
      <c r="B125" s="311"/>
      <c r="C125" s="311"/>
      <c r="D125" s="312"/>
      <c r="E125" s="311"/>
      <c r="F125" s="311"/>
      <c r="G125" s="311"/>
      <c r="H125" s="311"/>
      <c r="I125" s="311"/>
      <c r="J125" s="311"/>
      <c r="K125" s="311"/>
      <c r="L125" s="311"/>
      <c r="M125" s="311"/>
      <c r="N125" s="311"/>
      <c r="O125" s="311"/>
      <c r="P125" s="311"/>
      <c r="Q125" s="311"/>
      <c r="R125" s="311"/>
      <c r="S125" s="311"/>
      <c r="T125" s="311"/>
      <c r="U125" s="311"/>
      <c r="V125" s="311"/>
      <c r="W125" s="368"/>
      <c r="X125" s="368"/>
      <c r="Y125" s="368"/>
      <c r="Z125" s="368"/>
      <c r="AA125" s="368"/>
      <c r="AB125" s="368"/>
      <c r="AC125" s="368"/>
      <c r="AD125" s="368"/>
      <c r="AE125" s="368"/>
      <c r="AF125" s="368"/>
      <c r="AG125" s="368"/>
      <c r="AH125" s="368"/>
      <c r="AI125" s="368"/>
      <c r="AJ125" s="368"/>
      <c r="AK125" s="368"/>
      <c r="AL125" s="368"/>
      <c r="AM125" s="368"/>
      <c r="AN125" s="368"/>
      <c r="AO125" s="368"/>
      <c r="AP125" s="368"/>
      <c r="AQ125" s="368"/>
      <c r="AR125" s="368"/>
      <c r="AS125" s="368"/>
      <c r="AT125" s="368"/>
      <c r="AU125" s="368"/>
      <c r="AV125" s="368"/>
      <c r="AW125" s="368"/>
      <c r="AX125" s="368"/>
      <c r="AY125" s="368"/>
      <c r="AZ125" s="368"/>
      <c r="BA125" s="368"/>
      <c r="BB125" s="368"/>
      <c r="BC125" s="368"/>
      <c r="BD125" s="368"/>
      <c r="BE125" s="368"/>
      <c r="BF125" s="368"/>
      <c r="BG125" s="368"/>
      <c r="BH125" s="368"/>
      <c r="BI125" s="368"/>
      <c r="BJ125" s="368"/>
      <c r="BK125" s="368"/>
      <c r="BL125" s="368"/>
      <c r="BM125" s="368"/>
      <c r="BN125" s="368"/>
      <c r="BO125" s="368"/>
      <c r="BP125" s="368"/>
      <c r="BQ125" s="368"/>
      <c r="BR125" s="368"/>
      <c r="BS125" s="368"/>
      <c r="BT125" s="368"/>
      <c r="BU125" s="368"/>
      <c r="BV125" s="368"/>
    </row>
    <row r="126" spans="1:74" ht="34.5" customHeight="1">
      <c r="A126" s="311"/>
      <c r="B126" s="311"/>
      <c r="C126" s="311"/>
      <c r="D126" s="369" t="s">
        <v>918</v>
      </c>
      <c r="E126" s="369"/>
      <c r="F126" s="369"/>
      <c r="G126" s="369"/>
      <c r="H126" s="369"/>
      <c r="I126" s="369"/>
      <c r="J126" s="369"/>
      <c r="K126" s="311"/>
      <c r="L126" s="389" t="s">
        <v>919</v>
      </c>
      <c r="M126" s="389"/>
      <c r="N126" s="389"/>
      <c r="O126" s="389"/>
      <c r="P126" s="389"/>
      <c r="Q126" s="389"/>
      <c r="R126" s="311"/>
      <c r="S126" s="311"/>
      <c r="T126" s="311"/>
      <c r="U126" s="311"/>
      <c r="V126" s="311"/>
      <c r="W126" s="368"/>
      <c r="X126" s="368"/>
      <c r="Y126" s="368"/>
      <c r="Z126" s="368"/>
      <c r="AA126" s="368"/>
      <c r="AB126" s="368"/>
      <c r="AC126" s="368"/>
      <c r="AD126" s="368"/>
      <c r="AE126" s="368"/>
      <c r="AF126" s="368"/>
      <c r="AG126" s="368"/>
      <c r="AH126" s="368"/>
      <c r="AI126" s="368"/>
      <c r="AJ126" s="368"/>
      <c r="AK126" s="368"/>
      <c r="AL126" s="368"/>
      <c r="AM126" s="368"/>
      <c r="AN126" s="368"/>
      <c r="AO126" s="368"/>
      <c r="AP126" s="368"/>
      <c r="AQ126" s="368"/>
      <c r="AR126" s="368"/>
      <c r="AS126" s="368"/>
      <c r="AT126" s="368"/>
      <c r="AU126" s="368"/>
      <c r="AV126" s="368"/>
      <c r="AW126" s="368"/>
      <c r="AX126" s="368"/>
      <c r="AY126" s="368"/>
      <c r="AZ126" s="368"/>
      <c r="BA126" s="368"/>
      <c r="BB126" s="368"/>
      <c r="BC126" s="368"/>
      <c r="BD126" s="368"/>
      <c r="BE126" s="368"/>
      <c r="BF126" s="368"/>
      <c r="BG126" s="368"/>
      <c r="BH126" s="368"/>
      <c r="BI126" s="368"/>
      <c r="BJ126" s="368"/>
      <c r="BK126" s="368"/>
      <c r="BL126" s="368"/>
      <c r="BM126" s="368"/>
      <c r="BN126" s="368"/>
      <c r="BO126" s="368"/>
      <c r="BP126" s="368"/>
      <c r="BQ126" s="368"/>
      <c r="BR126" s="368"/>
      <c r="BS126" s="368"/>
      <c r="BT126" s="368"/>
      <c r="BU126" s="368"/>
      <c r="BV126" s="368"/>
    </row>
    <row r="127" spans="1:74" ht="108.75" customHeight="1">
      <c r="A127" s="10"/>
      <c r="B127" s="10"/>
      <c r="C127" s="10"/>
      <c r="D127" s="311"/>
      <c r="E127" s="70"/>
      <c r="F127" s="384" t="s">
        <v>205</v>
      </c>
      <c r="G127" s="384"/>
      <c r="H127" s="384"/>
      <c r="I127" s="288">
        <f ca="1">COUNTIF(N$12:N$96,"*baja*")</f>
        <v>19</v>
      </c>
      <c r="J127" s="289">
        <f ca="1">I127/I$131</f>
        <v>0.29230769230769232</v>
      </c>
      <c r="K127" s="8"/>
      <c r="L127" s="295" t="s">
        <v>7</v>
      </c>
      <c r="M127" s="382" t="s">
        <v>192</v>
      </c>
      <c r="N127" s="382"/>
      <c r="O127" s="382"/>
      <c r="P127" s="382"/>
      <c r="Q127" s="382"/>
      <c r="R127" s="6"/>
      <c r="S127" s="6"/>
      <c r="T127" s="6"/>
      <c r="U127" s="6"/>
      <c r="V127" s="6"/>
      <c r="W127" s="368"/>
      <c r="X127" s="368"/>
      <c r="Y127" s="368"/>
      <c r="Z127" s="368"/>
      <c r="AA127" s="368"/>
      <c r="AB127" s="368"/>
      <c r="AC127" s="368"/>
      <c r="AD127" s="368"/>
      <c r="AE127" s="368"/>
      <c r="AF127" s="368"/>
      <c r="AG127" s="368"/>
      <c r="AH127" s="368"/>
      <c r="AI127" s="368"/>
      <c r="AJ127" s="368"/>
      <c r="AK127" s="368"/>
      <c r="AL127" s="368"/>
      <c r="AM127" s="368"/>
      <c r="AN127" s="368"/>
      <c r="AO127" s="368"/>
      <c r="AP127" s="368"/>
      <c r="AQ127" s="368"/>
      <c r="AR127" s="368"/>
      <c r="AS127" s="368"/>
      <c r="AT127" s="368"/>
      <c r="AU127" s="368"/>
      <c r="AV127" s="368"/>
      <c r="AW127" s="368"/>
      <c r="AX127" s="368"/>
      <c r="AY127" s="368"/>
      <c r="AZ127" s="368"/>
      <c r="BA127" s="368"/>
      <c r="BB127" s="368"/>
      <c r="BC127" s="368"/>
      <c r="BD127" s="368"/>
      <c r="BE127" s="368"/>
      <c r="BF127" s="368"/>
      <c r="BG127" s="368"/>
      <c r="BH127" s="368"/>
      <c r="BI127" s="368"/>
      <c r="BJ127" s="368"/>
      <c r="BK127" s="368"/>
      <c r="BL127" s="368"/>
      <c r="BM127" s="368"/>
      <c r="BN127" s="368"/>
      <c r="BO127" s="368"/>
      <c r="BP127" s="368"/>
      <c r="BQ127" s="368"/>
      <c r="BR127" s="368"/>
      <c r="BS127" s="368"/>
      <c r="BT127" s="368"/>
      <c r="BU127" s="368"/>
      <c r="BV127" s="368"/>
    </row>
    <row r="128" spans="1:74" ht="104.25" customHeight="1">
      <c r="A128" s="10"/>
      <c r="B128" s="10"/>
      <c r="C128" s="10"/>
      <c r="D128" s="70"/>
      <c r="E128" s="71"/>
      <c r="F128" s="384" t="s">
        <v>202</v>
      </c>
      <c r="G128" s="384"/>
      <c r="H128" s="384"/>
      <c r="I128" s="288">
        <f ca="1">COUNTIF(N$12:N$96,"*moderada*")</f>
        <v>12</v>
      </c>
      <c r="J128" s="289">
        <f ca="1">I128/I$131</f>
        <v>0.18461538461538463</v>
      </c>
      <c r="K128" s="8"/>
      <c r="L128" s="295" t="s">
        <v>3</v>
      </c>
      <c r="M128" s="382" t="s">
        <v>193</v>
      </c>
      <c r="N128" s="382"/>
      <c r="O128" s="382"/>
      <c r="P128" s="382"/>
      <c r="Q128" s="382"/>
      <c r="R128" s="6"/>
      <c r="S128" s="6"/>
      <c r="T128" s="6"/>
      <c r="U128" s="6"/>
      <c r="V128" s="6"/>
      <c r="W128" s="368"/>
      <c r="X128" s="368"/>
      <c r="Y128" s="368"/>
      <c r="Z128" s="368"/>
      <c r="AA128" s="368"/>
      <c r="AB128" s="368"/>
      <c r="AC128" s="368"/>
      <c r="AD128" s="368"/>
      <c r="AE128" s="368"/>
      <c r="AF128" s="368"/>
      <c r="AG128" s="368"/>
      <c r="AH128" s="368"/>
      <c r="AI128" s="368"/>
      <c r="AJ128" s="368"/>
      <c r="AK128" s="368"/>
      <c r="AL128" s="368"/>
      <c r="AM128" s="368"/>
      <c r="AN128" s="368"/>
      <c r="AO128" s="368"/>
      <c r="AP128" s="368"/>
      <c r="AQ128" s="368"/>
      <c r="AR128" s="368"/>
      <c r="AS128" s="368"/>
      <c r="AT128" s="368"/>
      <c r="AU128" s="368"/>
      <c r="AV128" s="368"/>
      <c r="AW128" s="368"/>
      <c r="AX128" s="368"/>
      <c r="AY128" s="368"/>
      <c r="AZ128" s="368"/>
      <c r="BA128" s="368"/>
      <c r="BB128" s="368"/>
      <c r="BC128" s="368"/>
      <c r="BD128" s="368"/>
      <c r="BE128" s="368"/>
      <c r="BF128" s="368"/>
      <c r="BG128" s="368"/>
      <c r="BH128" s="368"/>
      <c r="BI128" s="368"/>
      <c r="BJ128" s="368"/>
      <c r="BK128" s="368"/>
      <c r="BL128" s="368"/>
      <c r="BM128" s="368"/>
      <c r="BN128" s="368"/>
      <c r="BO128" s="368"/>
      <c r="BP128" s="368"/>
      <c r="BQ128" s="368"/>
      <c r="BR128" s="368"/>
      <c r="BS128" s="368"/>
      <c r="BT128" s="368"/>
      <c r="BU128" s="368"/>
      <c r="BV128" s="368"/>
    </row>
    <row r="129" spans="1:74" ht="123" customHeight="1">
      <c r="A129" s="10"/>
      <c r="B129" s="10"/>
      <c r="C129" s="10"/>
      <c r="D129" s="71"/>
      <c r="E129" s="72"/>
      <c r="F129" s="384" t="s">
        <v>203</v>
      </c>
      <c r="G129" s="384"/>
      <c r="H129" s="384"/>
      <c r="I129" s="288">
        <f ca="1">COUNTIF(N$12:N$96,"*alta*")</f>
        <v>34</v>
      </c>
      <c r="J129" s="289">
        <f ca="1">I129/I$131</f>
        <v>0.52307692307692311</v>
      </c>
      <c r="K129" s="8"/>
      <c r="L129" s="295" t="s">
        <v>4</v>
      </c>
      <c r="M129" s="382" t="s">
        <v>194</v>
      </c>
      <c r="N129" s="382"/>
      <c r="O129" s="382"/>
      <c r="P129" s="382"/>
      <c r="Q129" s="382"/>
      <c r="R129" s="6"/>
      <c r="S129" s="6"/>
      <c r="T129" s="6"/>
      <c r="U129" s="6"/>
      <c r="V129" s="6"/>
      <c r="W129" s="368"/>
      <c r="X129" s="368"/>
      <c r="Y129" s="368"/>
      <c r="Z129" s="368"/>
      <c r="AA129" s="368"/>
      <c r="AB129" s="368"/>
      <c r="AC129" s="368"/>
      <c r="AD129" s="368"/>
      <c r="AE129" s="368"/>
      <c r="AF129" s="368"/>
      <c r="AG129" s="368"/>
      <c r="AH129" s="368"/>
      <c r="AI129" s="368"/>
      <c r="AJ129" s="368"/>
      <c r="AK129" s="368"/>
      <c r="AL129" s="368"/>
      <c r="AM129" s="368"/>
      <c r="AN129" s="368"/>
      <c r="AO129" s="368"/>
      <c r="AP129" s="368"/>
      <c r="AQ129" s="368"/>
      <c r="AR129" s="368"/>
      <c r="AS129" s="368"/>
      <c r="AT129" s="368"/>
      <c r="AU129" s="368"/>
      <c r="AV129" s="368"/>
      <c r="AW129" s="368"/>
      <c r="AX129" s="368"/>
      <c r="AY129" s="368"/>
      <c r="AZ129" s="368"/>
      <c r="BA129" s="368"/>
      <c r="BB129" s="368"/>
      <c r="BC129" s="368"/>
      <c r="BD129" s="368"/>
      <c r="BE129" s="368"/>
      <c r="BF129" s="368"/>
      <c r="BG129" s="368"/>
      <c r="BH129" s="368"/>
      <c r="BI129" s="368"/>
      <c r="BJ129" s="368"/>
      <c r="BK129" s="368"/>
      <c r="BL129" s="368"/>
      <c r="BM129" s="368"/>
      <c r="BN129" s="368"/>
      <c r="BO129" s="368"/>
      <c r="BP129" s="368"/>
      <c r="BQ129" s="368"/>
      <c r="BR129" s="368"/>
      <c r="BS129" s="368"/>
      <c r="BT129" s="368"/>
      <c r="BU129" s="368"/>
      <c r="BV129" s="368"/>
    </row>
    <row r="130" spans="1:74" ht="97.5" customHeight="1">
      <c r="A130" s="10"/>
      <c r="B130" s="10"/>
      <c r="C130" s="10"/>
      <c r="D130" s="72"/>
      <c r="E130" s="73"/>
      <c r="F130" s="384" t="s">
        <v>204</v>
      </c>
      <c r="G130" s="384"/>
      <c r="H130" s="384"/>
      <c r="I130" s="288">
        <f ca="1">COUNTIF(N$12:N$96,"*extrema*")</f>
        <v>0</v>
      </c>
      <c r="J130" s="289">
        <f ca="1">I130/I$131</f>
        <v>0</v>
      </c>
      <c r="K130" s="8"/>
      <c r="L130" s="8" t="s">
        <v>2</v>
      </c>
      <c r="M130" s="383" t="s">
        <v>195</v>
      </c>
      <c r="N130" s="383"/>
      <c r="O130" s="383"/>
      <c r="P130" s="383"/>
      <c r="Q130" s="383"/>
      <c r="R130" s="6"/>
      <c r="S130" s="6"/>
      <c r="T130" s="6"/>
      <c r="U130" s="6"/>
      <c r="V130" s="6"/>
      <c r="W130" s="368"/>
      <c r="X130" s="368"/>
      <c r="Y130" s="368"/>
      <c r="Z130" s="368"/>
      <c r="AA130" s="368"/>
      <c r="AB130" s="368"/>
      <c r="AC130" s="368"/>
      <c r="AD130" s="368"/>
      <c r="AE130" s="368"/>
      <c r="AF130" s="368"/>
      <c r="AG130" s="368"/>
      <c r="AH130" s="368"/>
      <c r="AI130" s="368"/>
      <c r="AJ130" s="368"/>
      <c r="AK130" s="368"/>
      <c r="AL130" s="368"/>
      <c r="AM130" s="368"/>
      <c r="AN130" s="368"/>
      <c r="AO130" s="368"/>
      <c r="AP130" s="368"/>
      <c r="AQ130" s="368"/>
      <c r="AR130" s="368"/>
      <c r="AS130" s="368"/>
      <c r="AT130" s="368"/>
      <c r="AU130" s="368"/>
      <c r="AV130" s="368"/>
      <c r="AW130" s="368"/>
      <c r="AX130" s="368"/>
      <c r="AY130" s="368"/>
      <c r="AZ130" s="368"/>
      <c r="BA130" s="368"/>
      <c r="BB130" s="368"/>
      <c r="BC130" s="368"/>
      <c r="BD130" s="368"/>
      <c r="BE130" s="368"/>
      <c r="BF130" s="368"/>
      <c r="BG130" s="368"/>
      <c r="BH130" s="368"/>
      <c r="BI130" s="368"/>
      <c r="BJ130" s="368"/>
      <c r="BK130" s="368"/>
      <c r="BL130" s="368"/>
      <c r="BM130" s="368"/>
      <c r="BN130" s="368"/>
      <c r="BO130" s="368"/>
      <c r="BP130" s="368"/>
      <c r="BQ130" s="368"/>
      <c r="BR130" s="368"/>
      <c r="BS130" s="368"/>
      <c r="BT130" s="368"/>
      <c r="BU130" s="368"/>
      <c r="BV130" s="368"/>
    </row>
    <row r="131" spans="1:74" ht="48" customHeight="1">
      <c r="A131" s="313"/>
      <c r="B131" s="313"/>
      <c r="C131" s="313"/>
      <c r="D131" s="73"/>
      <c r="E131" s="313"/>
      <c r="F131" s="313"/>
      <c r="G131" s="313"/>
      <c r="H131" s="6"/>
      <c r="I131" s="288">
        <f ca="1">SUM(I127:I130)</f>
        <v>65</v>
      </c>
      <c r="J131" s="6"/>
      <c r="K131" s="6"/>
      <c r="L131" s="387"/>
      <c r="M131" s="388"/>
      <c r="N131" s="388"/>
      <c r="O131" s="388"/>
      <c r="P131" s="388"/>
      <c r="Q131" s="388"/>
      <c r="R131" s="6"/>
      <c r="S131" s="6"/>
      <c r="T131" s="6"/>
      <c r="U131" s="6"/>
      <c r="V131" s="6"/>
      <c r="W131" s="368"/>
      <c r="X131" s="368"/>
      <c r="Y131" s="368"/>
      <c r="Z131" s="368"/>
      <c r="AA131" s="368"/>
      <c r="AB131" s="368"/>
      <c r="AC131" s="368"/>
      <c r="AD131" s="368"/>
      <c r="AE131" s="368"/>
      <c r="AF131" s="368"/>
      <c r="AG131" s="368"/>
      <c r="AH131" s="368"/>
      <c r="AI131" s="368"/>
      <c r="AJ131" s="368"/>
      <c r="AK131" s="368"/>
      <c r="AL131" s="368"/>
      <c r="AM131" s="368"/>
      <c r="AN131" s="368"/>
      <c r="AO131" s="368"/>
      <c r="AP131" s="368"/>
      <c r="AQ131" s="368"/>
      <c r="AR131" s="368"/>
      <c r="AS131" s="368"/>
      <c r="AT131" s="368"/>
      <c r="AU131" s="368"/>
      <c r="AV131" s="368"/>
      <c r="AW131" s="368"/>
      <c r="AX131" s="368"/>
      <c r="AY131" s="368"/>
      <c r="AZ131" s="368"/>
      <c r="BA131" s="368"/>
      <c r="BB131" s="368"/>
      <c r="BC131" s="368"/>
      <c r="BD131" s="368"/>
      <c r="BE131" s="368"/>
      <c r="BF131" s="368"/>
      <c r="BG131" s="368"/>
      <c r="BH131" s="368"/>
      <c r="BI131" s="368"/>
      <c r="BJ131" s="368"/>
      <c r="BK131" s="368"/>
      <c r="BL131" s="368"/>
      <c r="BM131" s="368"/>
      <c r="BN131" s="368"/>
      <c r="BO131" s="368"/>
      <c r="BP131" s="368"/>
      <c r="BQ131" s="368"/>
      <c r="BR131" s="368"/>
      <c r="BS131" s="368"/>
      <c r="BT131" s="368"/>
      <c r="BU131" s="368"/>
      <c r="BV131" s="368"/>
    </row>
    <row r="132" spans="1:74" ht="24" customHeight="1">
      <c r="A132" s="313"/>
      <c r="B132" s="313"/>
      <c r="C132" s="313"/>
      <c r="D132" s="313"/>
      <c r="E132" s="313"/>
      <c r="F132" s="313"/>
      <c r="G132" s="313"/>
      <c r="H132" s="6"/>
      <c r="I132" s="6"/>
      <c r="J132" s="6"/>
      <c r="K132" s="6"/>
      <c r="L132" s="387"/>
      <c r="M132" s="388"/>
      <c r="N132" s="388"/>
      <c r="O132" s="388"/>
      <c r="P132" s="388"/>
      <c r="Q132" s="388"/>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313"/>
      <c r="AZ132" s="313"/>
      <c r="BA132" s="313"/>
      <c r="BB132" s="313"/>
      <c r="BC132" s="313"/>
      <c r="BD132" s="313"/>
      <c r="BE132" s="313"/>
      <c r="BF132" s="313"/>
      <c r="BG132" s="313"/>
      <c r="BH132" s="313"/>
      <c r="BI132" s="313"/>
      <c r="BJ132" s="313"/>
      <c r="BK132" s="313"/>
      <c r="BL132" s="313"/>
      <c r="BM132" s="313"/>
      <c r="BN132" s="313"/>
      <c r="BO132" s="313"/>
      <c r="BP132" s="313"/>
      <c r="BQ132" s="313"/>
      <c r="BR132" s="313"/>
      <c r="BS132" s="313"/>
      <c r="BT132" s="313"/>
      <c r="BU132" s="313"/>
      <c r="BV132" s="313"/>
    </row>
    <row r="133" spans="1:74" ht="33" customHeight="1">
      <c r="A133" s="4"/>
      <c r="B133" s="4"/>
      <c r="C133" s="4"/>
      <c r="D133" s="4"/>
      <c r="E133" s="4"/>
      <c r="F133" s="122" t="s">
        <v>173</v>
      </c>
      <c r="G133" s="305">
        <v>5</v>
      </c>
      <c r="H133" s="305">
        <v>10</v>
      </c>
      <c r="I133" s="306">
        <v>15</v>
      </c>
      <c r="J133" s="306">
        <v>20</v>
      </c>
      <c r="K133" s="306">
        <v>25</v>
      </c>
      <c r="L133" s="58"/>
      <c r="M133" s="13"/>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1:74" ht="36" customHeight="1">
      <c r="A134" s="4"/>
      <c r="B134" s="4"/>
      <c r="C134" s="4"/>
      <c r="D134" s="4"/>
      <c r="E134" s="4"/>
      <c r="F134" s="69" t="s">
        <v>174</v>
      </c>
      <c r="G134" s="63">
        <v>4</v>
      </c>
      <c r="H134" s="62">
        <v>8</v>
      </c>
      <c r="I134" s="62">
        <v>12</v>
      </c>
      <c r="J134" s="59">
        <v>16</v>
      </c>
      <c r="K134" s="59">
        <v>20</v>
      </c>
      <c r="L134" s="13"/>
      <c r="M134" s="13"/>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1:74" ht="30" customHeight="1">
      <c r="A135" s="4"/>
      <c r="B135" s="4"/>
      <c r="C135" s="4"/>
      <c r="D135" s="4"/>
      <c r="E135" s="4"/>
      <c r="F135" s="69" t="s">
        <v>175</v>
      </c>
      <c r="G135" s="64">
        <v>3</v>
      </c>
      <c r="H135" s="63">
        <v>6</v>
      </c>
      <c r="I135" s="62">
        <v>9</v>
      </c>
      <c r="J135" s="59">
        <v>12</v>
      </c>
      <c r="K135" s="59">
        <v>15</v>
      </c>
      <c r="L135" s="13"/>
      <c r="M135" s="13"/>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1:74" ht="30" customHeight="1">
      <c r="D136" s="4"/>
      <c r="F136" s="69" t="s">
        <v>129</v>
      </c>
      <c r="G136" s="64">
        <v>2</v>
      </c>
      <c r="H136" s="64">
        <v>4</v>
      </c>
      <c r="I136" s="63">
        <v>6</v>
      </c>
      <c r="J136" s="62">
        <v>8</v>
      </c>
      <c r="K136" s="59">
        <v>10</v>
      </c>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1:74" ht="32.25" customHeight="1">
      <c r="F137" s="69" t="s">
        <v>176</v>
      </c>
      <c r="G137" s="64">
        <v>1</v>
      </c>
      <c r="H137" s="64">
        <v>2</v>
      </c>
      <c r="I137" s="63">
        <v>3</v>
      </c>
      <c r="J137" s="62">
        <v>4</v>
      </c>
      <c r="K137" s="62">
        <v>5</v>
      </c>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1:74" ht="15">
      <c r="F138" s="60"/>
      <c r="G138" s="61" t="s">
        <v>130</v>
      </c>
      <c r="H138" s="61" t="s">
        <v>131</v>
      </c>
      <c r="I138" s="61" t="s">
        <v>128</v>
      </c>
      <c r="J138" s="61" t="s">
        <v>132</v>
      </c>
      <c r="K138" s="61" t="s">
        <v>133</v>
      </c>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1:74">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1:74">
      <c r="G140" s="385" t="s">
        <v>191</v>
      </c>
      <c r="H140" s="386"/>
      <c r="I140" s="386"/>
      <c r="J140" s="386"/>
      <c r="K140" s="386"/>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1:74">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1:74">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1:74">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1:74">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row r="500" spans="8:50">
      <c r="H500" s="5"/>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row>
    <row r="501" spans="8:50">
      <c r="H501" s="5"/>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row>
    <row r="502" spans="8:50">
      <c r="H502" s="5"/>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row>
    <row r="503" spans="8:50">
      <c r="H503" s="5"/>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row>
    <row r="504" spans="8:50">
      <c r="H504" s="5"/>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row>
    <row r="505" spans="8:50">
      <c r="H505" s="5"/>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row>
    <row r="506" spans="8:50">
      <c r="H506" s="5"/>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row>
    <row r="507" spans="8:50">
      <c r="H507" s="5"/>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row>
    <row r="508" spans="8:50">
      <c r="H508" s="5"/>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row>
    <row r="509" spans="8:50">
      <c r="H509" s="5"/>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row>
    <row r="510" spans="8:50">
      <c r="H510" s="5"/>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row>
    <row r="511" spans="8:50">
      <c r="H511" s="5"/>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row>
    <row r="512" spans="8:50">
      <c r="H512" s="5"/>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row>
    <row r="513" spans="8:50">
      <c r="H513" s="5"/>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row>
    <row r="514" spans="8:50">
      <c r="H514" s="5"/>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row>
    <row r="515" spans="8:50">
      <c r="H515" s="5"/>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row>
    <row r="516" spans="8:50">
      <c r="H516" s="5"/>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row>
    <row r="517" spans="8:50">
      <c r="H517" s="5"/>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row>
    <row r="518" spans="8:50">
      <c r="H518" s="5"/>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row>
    <row r="519" spans="8:50">
      <c r="H519" s="5"/>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row>
    <row r="520" spans="8:50">
      <c r="H520" s="5"/>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row>
    <row r="521" spans="8:50">
      <c r="H521" s="5"/>
      <c r="I521" s="5"/>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row>
    <row r="522" spans="8:50">
      <c r="H522" s="5"/>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row>
    <row r="523" spans="8:50">
      <c r="H523" s="5"/>
      <c r="I523" s="5"/>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row>
    <row r="524" spans="8:50">
      <c r="H524" s="5"/>
      <c r="I524" s="5"/>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row>
    <row r="525" spans="8:50">
      <c r="H525" s="5"/>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row>
    <row r="526" spans="8:50">
      <c r="H526" s="5"/>
      <c r="I526" s="5"/>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row>
    <row r="527" spans="8:50">
      <c r="H527" s="5"/>
      <c r="I527" s="5"/>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row>
    <row r="528" spans="8:50">
      <c r="H528" s="5"/>
      <c r="I528" s="5"/>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row>
    <row r="529" spans="8:50">
      <c r="H529" s="5"/>
      <c r="I529" s="5"/>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row>
  </sheetData>
  <mergeCells count="51">
    <mergeCell ref="L126:Q126"/>
    <mergeCell ref="A106:G106"/>
    <mergeCell ref="H106:V106"/>
    <mergeCell ref="A115:G115"/>
    <mergeCell ref="H115:V115"/>
    <mergeCell ref="G140:K140"/>
    <mergeCell ref="M128:Q128"/>
    <mergeCell ref="M129:Q129"/>
    <mergeCell ref="L131:L132"/>
    <mergeCell ref="M131:Q131"/>
    <mergeCell ref="M132:Q132"/>
    <mergeCell ref="M127:Q127"/>
    <mergeCell ref="M130:Q130"/>
    <mergeCell ref="F128:H128"/>
    <mergeCell ref="F130:H130"/>
    <mergeCell ref="F129:H129"/>
    <mergeCell ref="F127:H127"/>
    <mergeCell ref="A2:H7"/>
    <mergeCell ref="A8:V8"/>
    <mergeCell ref="U2:V3"/>
    <mergeCell ref="U4:V5"/>
    <mergeCell ref="U6:V7"/>
    <mergeCell ref="I2:R7"/>
    <mergeCell ref="A97:G97"/>
    <mergeCell ref="H97:V97"/>
    <mergeCell ref="A54:G54"/>
    <mergeCell ref="H54:V54"/>
    <mergeCell ref="A62:G62"/>
    <mergeCell ref="H62:V62"/>
    <mergeCell ref="A79:G79"/>
    <mergeCell ref="H79:V79"/>
    <mergeCell ref="A71:G71"/>
    <mergeCell ref="H71:V71"/>
    <mergeCell ref="A89:G89"/>
    <mergeCell ref="H89:V89"/>
    <mergeCell ref="W2:BV131"/>
    <mergeCell ref="D126:J126"/>
    <mergeCell ref="A9:G9"/>
    <mergeCell ref="A11:G11"/>
    <mergeCell ref="H11:V11"/>
    <mergeCell ref="A19:G19"/>
    <mergeCell ref="H19:V19"/>
    <mergeCell ref="O9:V9"/>
    <mergeCell ref="K9:N9"/>
    <mergeCell ref="H9:J9"/>
    <mergeCell ref="A45:G45"/>
    <mergeCell ref="H45:V45"/>
    <mergeCell ref="A27:G27"/>
    <mergeCell ref="H27:V27"/>
    <mergeCell ref="A38:G38"/>
    <mergeCell ref="H38:V38"/>
  </mergeCells>
  <phoneticPr fontId="0" type="noConversion"/>
  <conditionalFormatting sqref="J127:J130">
    <cfRule type="cellIs" dxfId="14" priority="740" stopIfTrue="1" operator="greaterThan">
      <formula>0</formula>
    </cfRule>
  </conditionalFormatting>
  <conditionalFormatting sqref="J116:J123 N116:N123 J55:J61 N55:N61 J80:J88 N80:N88 J90:J96 N90:N96 J63:J70 N63:N70 J72:J78 N72:N78 J99:J105 N99:N105 J107:J114 N107:N114 J20:J26 N20:N26 J46:J53 N46:N53 J28:J37 N28:N37 J39:J44 N39:N44 J12:J18 N12:N18">
    <cfRule type="containsText" dxfId="13" priority="651" operator="containsText" text="extrema">
      <formula>NOT(ISERROR(SEARCH("extrema",J12)))</formula>
    </cfRule>
    <cfRule type="containsText" dxfId="12" priority="652" operator="containsText" text="alta">
      <formula>NOT(ISERROR(SEARCH("alta",J12)))</formula>
    </cfRule>
    <cfRule type="containsText" dxfId="11" priority="653" operator="containsText" text="moderada">
      <formula>NOT(ISERROR(SEARCH("moderada",J12)))</formula>
    </cfRule>
    <cfRule type="containsText" dxfId="10" priority="654" operator="containsText" text="baja">
      <formula>NOT(ISERROR(SEARCH("baja",J12)))</formula>
    </cfRule>
  </conditionalFormatting>
  <conditionalFormatting sqref="H116:H123 H55:H61 H80:H88 H90:H96 H63:H70 H72:H78 H99:H105 H107:H114 H20:H26 H46:H53 H28:H37 H39:H44 H12:H18">
    <cfRule type="cellIs" dxfId="9" priority="751" stopIfTrue="1" operator="equal">
      <formula>"Menor"</formula>
    </cfRule>
    <cfRule type="cellIs" dxfId="8" priority="752" stopIfTrue="1" operator="equal">
      <formula>"Moderado"</formula>
    </cfRule>
  </conditionalFormatting>
  <conditionalFormatting sqref="I116:I123 I55:I61 I80:I88 I90:I96 I63:I70 I72:I78 I99:I105 I107:I114 I20:I26 I46:I53 I28:I37 I39:I44 I12:I18">
    <cfRule type="cellIs" dxfId="7" priority="753" stopIfTrue="1" operator="equal">
      <formula>"Casi seguro"</formula>
    </cfRule>
    <cfRule type="cellIs" dxfId="6" priority="754" stopIfTrue="1" operator="equal">
      <formula>"Probable"</formula>
    </cfRule>
    <cfRule type="cellIs" dxfId="5" priority="755" stopIfTrue="1" operator="equal">
      <formula>"Posible"</formula>
    </cfRule>
  </conditionalFormatting>
  <conditionalFormatting sqref="I116:I123 I55:I61 I80:I88 I90:I96 I63:I70 I72:I78 I99:I105 I107:I114 I20:I26 I46:I53 I28:I37 I39:I44 I12:I18">
    <cfRule type="cellIs" dxfId="4" priority="756" stopIfTrue="1" operator="equal">
      <formula>"Rara Vez"</formula>
    </cfRule>
    <cfRule type="cellIs" dxfId="3" priority="757" stopIfTrue="1" operator="equal">
      <formula>"Improbable"</formula>
    </cfRule>
  </conditionalFormatting>
  <conditionalFormatting sqref="H116:H123 H55:H61 H80:H88 H90:H96 H63:H70 H72:H78 H99:H105 H107:H114 H20:H26 H46:H53 H28:H37 H39:H44 H12:H18">
    <cfRule type="containsText" dxfId="2" priority="750" stopIfTrue="1" operator="containsText" text="Insignificante">
      <formula>NOT(ISERROR(SEARCH("Insignificante",H12)))</formula>
    </cfRule>
  </conditionalFormatting>
  <conditionalFormatting sqref="H116:H123 H55:H61 H80:H88 H90:H96 H63:H70 H72:H78 H99:H105 H107:H114 H20:H26 H46:H53 H28:H37 H39:H44 H12:H18">
    <cfRule type="containsText" dxfId="1" priority="649" operator="containsText" text="Catastrófico">
      <formula>NOT(ISERROR(SEARCH("Catastrófico",H12)))</formula>
    </cfRule>
    <cfRule type="containsText" dxfId="0" priority="650" stopIfTrue="1" operator="containsText" text="Mayor">
      <formula>NOT(ISERROR(SEARCH("Mayor",H12)))</formula>
    </cfRule>
  </conditionalFormatting>
  <dataValidations xWindow="309" yWindow="347" count="10">
    <dataValidation type="list" allowBlank="1" showInputMessage="1" showErrorMessage="1" sqref="C116:C123 C90:C96 C80:C88 C72:C78 C63:C70 C55:C61 C99:C105 C107:C114 C12:C18 C20:C26 C28:C37 C39:C44 C46:C53">
      <formula1>$B$1:$I$1</formula1>
    </dataValidation>
    <dataValidation allowBlank="1" showInputMessage="1" showErrorMessage="1" promptTitle="Impacto" prompt="Es la magnitud de sus efectos en caso de que se materialice el riesgo, a manera de referencia, se adjunta a esta matriz un cuadro de impactos en la hoja &quot;Impactos&quot; " sqref="H98 H27 H45 H19 H10:H11"/>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98 I10"/>
    <dataValidation allowBlank="1" showInputMessage="1" showErrorMessage="1" promptTitle="Evaluación de riesgos" prompt="De acuerdo al impacto y la probabilidad de ocurrencia, la matriz evalúa y valora el riesgo" sqref="J98 J10"/>
    <dataValidation allowBlank="1" showInputMessage="1" showErrorMessage="1" promptTitle="Controles existentes" prompt="De la lista desplegable, seleccione la opción que mejor se adecúe al riesgo planteado" sqref="K98 K10"/>
    <dataValidation allowBlank="1" showInputMessage="1" showErrorMessage="1" promptTitle="Descripción de los controles " prompt="Describa brevemente los controles que existen para el riesgo, de acuerdo con la columna anterior" sqref="M98 M107 M10"/>
    <dataValidation allowBlank="1" showInputMessage="1" showErrorMessage="1" promptTitle="Valoración del riesgo" prompt="La valoración del riesgo toma como base la calificación y evaluación de los riesgos." sqref="N98 N10"/>
    <dataValidation allowBlank="1" showInputMessage="1" showErrorMessage="1" promptTitle="Opciones de manejo" prompt="Ver cuatro de opciones de manejo y seleccionar la mas apropiada según el caso" sqref="O98 O107 O10"/>
    <dataValidation allowBlank="1" showInputMessage="1" showErrorMessage="1" promptTitle="Acciones" prompt="De acuerdo con la opción de manejo seleccionada, defina las acciones a desarrollar para cuplir con la misma" sqref="P98 P107 P10"/>
    <dataValidation allowBlank="1" showDropDown="1" showInputMessage="1" showErrorMessage="1" sqref="G99:G100 G20:G21 G14:G16"/>
  </dataValidations>
  <pageMargins left="0.78740157480314965" right="0.75" top="0.78740157480314965" bottom="0.59055118110236227" header="0" footer="0.39370078740157483"/>
  <pageSetup scale="32" fitToHeight="0" orientation="landscape" horizontalDpi="4294967294" verticalDpi="4294967294" r:id="rId1"/>
  <headerFooter alignWithMargins="0">
    <oddFooter>&amp;CPágina &amp;P de &amp;N</oddFooter>
  </headerFooter>
  <cellWatches>
    <cellWatch r="N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14:formula1>
            <xm:f>Listas!$A$2:$A$6</xm:f>
          </x14:formula1>
          <xm:sqref>H71:H78 H20:H26 H12:H18 H39:H44 H28:H37 H46:H53 H55:H61 H98:H104 H63:H69 H80:H86 H88:H96 H107:H113 H115:H122 H129:H136</xm:sqref>
        </x14:dataValidation>
        <x14:dataValidation type="list" allowBlank="1" showInputMessage="1" showErrorMessage="1">
          <x14:formula1>
            <xm:f>Listas!$B$2:$B$6</xm:f>
          </x14:formula1>
          <xm:sqref>I71:I78 I20:I26 I46:I53 I39:I44 I28:I37 I55:I61 I12:I18 I98:I104 I88:I96 I80:I86 I63:I69 I107:I113 I115:I122 I129:I136</xm:sqref>
        </x14:dataValidation>
        <x14:dataValidation type="list" allowBlank="1" showInputMessage="1" showErrorMessage="1">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14:formula1>
            <xm:f>Listas!$C$2:$C$3</xm:f>
          </x14:formula1>
          <xm:sqref>L71:L78 L20:L26 L46:L53 L39:L44 L28:L37 L55:L61 L63:L69 L98:L104 L88:L96 L80:L86 L12:L18 L107:L113 L115:L122 L129:L136</xm:sqref>
        </x14:dataValidation>
        <x14:dataValidation type="list" allowBlank="1" showInputMessage="1" showErrorMessage="1">
          <x14:formula1>
            <xm:f>[1]Listas!#REF!</xm:f>
          </x14:formula1>
          <xm:sqref>G109:G113</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10</v>
      </c>
      <c r="B1" t="s">
        <v>134</v>
      </c>
      <c r="C1" t="s">
        <v>143</v>
      </c>
      <c r="D1" t="s">
        <v>169</v>
      </c>
      <c r="E1" s="15" t="s">
        <v>170</v>
      </c>
      <c r="F1" s="15" t="s">
        <v>171</v>
      </c>
      <c r="G1" s="16" t="s">
        <v>141</v>
      </c>
      <c r="H1" s="16" t="s">
        <v>164</v>
      </c>
      <c r="I1" s="16" t="s">
        <v>144</v>
      </c>
      <c r="J1" s="16" t="s">
        <v>172</v>
      </c>
      <c r="K1" s="16" t="s">
        <v>142</v>
      </c>
    </row>
    <row r="2" spans="1:11" ht="76.5">
      <c r="A2" s="21" t="s">
        <v>130</v>
      </c>
      <c r="B2" s="21" t="s">
        <v>139</v>
      </c>
      <c r="C2" s="15" t="s">
        <v>20</v>
      </c>
      <c r="D2" s="21" t="s">
        <v>166</v>
      </c>
      <c r="E2" s="15" t="s">
        <v>130</v>
      </c>
      <c r="F2" s="15" t="s">
        <v>140</v>
      </c>
      <c r="G2" s="15" t="s">
        <v>145</v>
      </c>
      <c r="H2" s="15" t="s">
        <v>145</v>
      </c>
      <c r="I2" s="55" t="s">
        <v>166</v>
      </c>
      <c r="J2" s="15" t="s">
        <v>20</v>
      </c>
      <c r="K2" s="15" t="s">
        <v>145</v>
      </c>
    </row>
    <row r="3" spans="1:11" ht="76.5">
      <c r="A3" s="15" t="s">
        <v>131</v>
      </c>
      <c r="B3" s="15" t="s">
        <v>129</v>
      </c>
      <c r="C3" s="15" t="s">
        <v>22</v>
      </c>
      <c r="D3" s="15" t="s">
        <v>167</v>
      </c>
      <c r="E3" s="15" t="s">
        <v>130</v>
      </c>
      <c r="F3" s="15" t="s">
        <v>129</v>
      </c>
      <c r="G3" s="15" t="s">
        <v>146</v>
      </c>
      <c r="H3" s="15" t="s">
        <v>145</v>
      </c>
      <c r="I3" s="55" t="s">
        <v>166</v>
      </c>
      <c r="J3" s="15" t="s">
        <v>22</v>
      </c>
      <c r="K3" s="15" t="s">
        <v>145</v>
      </c>
    </row>
    <row r="4" spans="1:11" ht="76.5">
      <c r="A4" s="15" t="s">
        <v>128</v>
      </c>
      <c r="B4" s="15" t="s">
        <v>137</v>
      </c>
      <c r="C4" s="15"/>
      <c r="D4" s="15" t="s">
        <v>168</v>
      </c>
      <c r="E4" s="15" t="s">
        <v>130</v>
      </c>
      <c r="F4" s="15" t="s">
        <v>137</v>
      </c>
      <c r="G4" s="15" t="s">
        <v>147</v>
      </c>
      <c r="H4" s="15" t="s">
        <v>145</v>
      </c>
      <c r="I4" s="55" t="s">
        <v>167</v>
      </c>
      <c r="J4" s="15" t="s">
        <v>20</v>
      </c>
      <c r="K4" s="15" t="s">
        <v>145</v>
      </c>
    </row>
    <row r="5" spans="1:11" ht="89.25">
      <c r="A5" s="15" t="s">
        <v>132</v>
      </c>
      <c r="B5" s="22" t="s">
        <v>136</v>
      </c>
      <c r="C5" s="15"/>
      <c r="D5" s="4"/>
      <c r="E5" s="15" t="s">
        <v>130</v>
      </c>
      <c r="F5" s="15" t="s">
        <v>136</v>
      </c>
      <c r="G5" s="15" t="s">
        <v>148</v>
      </c>
      <c r="H5" s="15" t="s">
        <v>145</v>
      </c>
      <c r="I5" s="55" t="s">
        <v>167</v>
      </c>
      <c r="J5" s="15" t="s">
        <v>22</v>
      </c>
      <c r="K5" s="15" t="s">
        <v>145</v>
      </c>
    </row>
    <row r="6" spans="1:11" ht="127.5">
      <c r="A6" s="15" t="s">
        <v>133</v>
      </c>
      <c r="B6" s="15" t="s">
        <v>135</v>
      </c>
      <c r="C6" s="4"/>
      <c r="D6" s="4"/>
      <c r="E6" s="15" t="s">
        <v>130</v>
      </c>
      <c r="F6" s="15" t="s">
        <v>135</v>
      </c>
      <c r="G6" s="15" t="s">
        <v>149</v>
      </c>
      <c r="H6" s="15" t="s">
        <v>145</v>
      </c>
      <c r="I6" s="55" t="s">
        <v>168</v>
      </c>
      <c r="J6" s="15" t="s">
        <v>20</v>
      </c>
      <c r="K6" s="15" t="s">
        <v>145</v>
      </c>
    </row>
    <row r="7" spans="1:11" ht="76.5">
      <c r="E7" s="15" t="s">
        <v>131</v>
      </c>
      <c r="F7" s="15" t="s">
        <v>140</v>
      </c>
      <c r="G7" s="15" t="s">
        <v>146</v>
      </c>
      <c r="H7" s="15" t="s">
        <v>145</v>
      </c>
      <c r="I7" s="55" t="s">
        <v>168</v>
      </c>
      <c r="J7" s="15" t="s">
        <v>22</v>
      </c>
      <c r="K7" s="15" t="s">
        <v>145</v>
      </c>
    </row>
    <row r="8" spans="1:11" ht="76.5">
      <c r="E8" s="15" t="s">
        <v>131</v>
      </c>
      <c r="F8" s="15" t="s">
        <v>129</v>
      </c>
      <c r="G8" s="15" t="s">
        <v>150</v>
      </c>
      <c r="H8" s="15" t="s">
        <v>146</v>
      </c>
      <c r="I8" s="55" t="s">
        <v>166</v>
      </c>
      <c r="J8" s="15" t="s">
        <v>20</v>
      </c>
      <c r="K8" s="15" t="s">
        <v>145</v>
      </c>
    </row>
    <row r="9" spans="1:11" ht="89.25">
      <c r="E9" s="15" t="s">
        <v>131</v>
      </c>
      <c r="F9" s="15" t="s">
        <v>137</v>
      </c>
      <c r="G9" s="15" t="s">
        <v>151</v>
      </c>
      <c r="H9" s="15" t="s">
        <v>146</v>
      </c>
      <c r="I9" s="55" t="s">
        <v>166</v>
      </c>
      <c r="J9" s="15" t="s">
        <v>22</v>
      </c>
      <c r="K9" s="15" t="s">
        <v>146</v>
      </c>
    </row>
    <row r="10" spans="1:11" ht="127.5">
      <c r="E10" s="15" t="s">
        <v>131</v>
      </c>
      <c r="F10" s="15" t="s">
        <v>136</v>
      </c>
      <c r="G10" s="15" t="s">
        <v>152</v>
      </c>
      <c r="H10" s="15" t="s">
        <v>146</v>
      </c>
      <c r="I10" s="55" t="s">
        <v>167</v>
      </c>
      <c r="J10" s="15" t="s">
        <v>20</v>
      </c>
      <c r="K10" s="15" t="s">
        <v>146</v>
      </c>
    </row>
    <row r="11" spans="1:11" ht="140.25">
      <c r="E11" s="15" t="s">
        <v>131</v>
      </c>
      <c r="F11" s="15" t="s">
        <v>135</v>
      </c>
      <c r="G11" s="15" t="s">
        <v>153</v>
      </c>
      <c r="H11" s="15" t="s">
        <v>146</v>
      </c>
      <c r="I11" s="55" t="s">
        <v>167</v>
      </c>
      <c r="J11" s="15" t="s">
        <v>22</v>
      </c>
      <c r="K11" s="15" t="s">
        <v>145</v>
      </c>
    </row>
    <row r="12" spans="1:11" ht="89.25">
      <c r="E12" s="15" t="s">
        <v>128</v>
      </c>
      <c r="F12" s="15" t="s">
        <v>140</v>
      </c>
      <c r="G12" s="15" t="s">
        <v>154</v>
      </c>
      <c r="H12" s="15" t="s">
        <v>146</v>
      </c>
      <c r="I12" s="55" t="s">
        <v>168</v>
      </c>
      <c r="J12" s="15" t="s">
        <v>20</v>
      </c>
      <c r="K12" s="15" t="s">
        <v>146</v>
      </c>
    </row>
    <row r="13" spans="1:11" ht="89.25">
      <c r="E13" s="15" t="s">
        <v>128</v>
      </c>
      <c r="F13" s="15" t="s">
        <v>129</v>
      </c>
      <c r="G13" s="15" t="s">
        <v>151</v>
      </c>
      <c r="H13" s="15" t="s">
        <v>146</v>
      </c>
      <c r="I13" s="55" t="s">
        <v>168</v>
      </c>
      <c r="J13" s="15" t="s">
        <v>22</v>
      </c>
      <c r="K13" s="15" t="s">
        <v>145</v>
      </c>
    </row>
    <row r="14" spans="1:11" ht="127.5">
      <c r="E14" s="15" t="s">
        <v>128</v>
      </c>
      <c r="F14" s="15" t="s">
        <v>137</v>
      </c>
      <c r="G14" s="15" t="s">
        <v>155</v>
      </c>
      <c r="H14" s="15" t="s">
        <v>147</v>
      </c>
      <c r="I14" s="55" t="s">
        <v>166</v>
      </c>
      <c r="J14" s="15" t="s">
        <v>20</v>
      </c>
      <c r="K14" s="15" t="s">
        <v>146</v>
      </c>
    </row>
    <row r="15" spans="1:11" ht="140.25">
      <c r="E15" s="15" t="s">
        <v>128</v>
      </c>
      <c r="F15" s="15" t="s">
        <v>136</v>
      </c>
      <c r="G15" s="15" t="s">
        <v>156</v>
      </c>
      <c r="H15" s="15" t="s">
        <v>147</v>
      </c>
      <c r="I15" s="55" t="s">
        <v>166</v>
      </c>
      <c r="J15" s="15" t="s">
        <v>22</v>
      </c>
      <c r="K15" s="15" t="s">
        <v>147</v>
      </c>
    </row>
    <row r="16" spans="1:11" ht="140.25">
      <c r="E16" s="15" t="s">
        <v>128</v>
      </c>
      <c r="F16" s="15" t="s">
        <v>135</v>
      </c>
      <c r="G16" s="15" t="s">
        <v>157</v>
      </c>
      <c r="H16" s="15" t="s">
        <v>147</v>
      </c>
      <c r="I16" s="55" t="s">
        <v>167</v>
      </c>
      <c r="J16" s="15" t="s">
        <v>20</v>
      </c>
      <c r="K16" s="15" t="s">
        <v>147</v>
      </c>
    </row>
    <row r="17" spans="5:11" ht="127.5">
      <c r="E17" s="15" t="s">
        <v>132</v>
      </c>
      <c r="F17" s="15" t="s">
        <v>140</v>
      </c>
      <c r="G17" s="15" t="s">
        <v>158</v>
      </c>
      <c r="H17" s="15" t="s">
        <v>147</v>
      </c>
      <c r="I17" s="55" t="s">
        <v>167</v>
      </c>
      <c r="J17" s="15" t="s">
        <v>22</v>
      </c>
      <c r="K17" s="15" t="s">
        <v>146</v>
      </c>
    </row>
    <row r="18" spans="5:11" ht="127.5">
      <c r="E18" s="15" t="s">
        <v>132</v>
      </c>
      <c r="F18" s="15" t="s">
        <v>129</v>
      </c>
      <c r="G18" s="15" t="s">
        <v>152</v>
      </c>
      <c r="H18" s="15" t="s">
        <v>147</v>
      </c>
      <c r="I18" s="55" t="s">
        <v>168</v>
      </c>
      <c r="J18" s="15" t="s">
        <v>20</v>
      </c>
      <c r="K18" s="15" t="s">
        <v>147</v>
      </c>
    </row>
    <row r="19" spans="5:11" ht="140.25">
      <c r="E19" s="15" t="s">
        <v>132</v>
      </c>
      <c r="F19" s="15" t="s">
        <v>137</v>
      </c>
      <c r="G19" s="15" t="s">
        <v>159</v>
      </c>
      <c r="H19" s="15" t="s">
        <v>147</v>
      </c>
      <c r="I19" s="55" t="s">
        <v>168</v>
      </c>
      <c r="J19" s="15" t="s">
        <v>22</v>
      </c>
      <c r="K19" s="15" t="s">
        <v>145</v>
      </c>
    </row>
    <row r="20" spans="5:11" ht="140.25">
      <c r="E20" s="15" t="s">
        <v>132</v>
      </c>
      <c r="F20" s="15" t="s">
        <v>136</v>
      </c>
      <c r="G20" s="15" t="s">
        <v>160</v>
      </c>
      <c r="H20" s="15" t="s">
        <v>148</v>
      </c>
      <c r="I20" s="55" t="s">
        <v>166</v>
      </c>
      <c r="J20" s="15" t="s">
        <v>20</v>
      </c>
      <c r="K20" s="15" t="s">
        <v>147</v>
      </c>
    </row>
    <row r="21" spans="5:11" ht="140.25">
      <c r="E21" s="15" t="s">
        <v>132</v>
      </c>
      <c r="F21" s="15" t="s">
        <v>135</v>
      </c>
      <c r="G21" s="15" t="s">
        <v>161</v>
      </c>
      <c r="H21" s="15" t="s">
        <v>148</v>
      </c>
      <c r="I21" s="55" t="s">
        <v>166</v>
      </c>
      <c r="J21" s="15" t="s">
        <v>22</v>
      </c>
      <c r="K21" s="15" t="s">
        <v>148</v>
      </c>
    </row>
    <row r="22" spans="5:11" ht="140.25">
      <c r="E22" s="15" t="s">
        <v>133</v>
      </c>
      <c r="F22" s="15" t="s">
        <v>140</v>
      </c>
      <c r="G22" s="15" t="s">
        <v>149</v>
      </c>
      <c r="H22" s="15" t="s">
        <v>148</v>
      </c>
      <c r="I22" s="55" t="s">
        <v>167</v>
      </c>
      <c r="J22" s="15" t="s">
        <v>20</v>
      </c>
      <c r="K22" s="15" t="s">
        <v>148</v>
      </c>
    </row>
    <row r="23" spans="5:11" ht="140.25">
      <c r="E23" s="15" t="s">
        <v>133</v>
      </c>
      <c r="F23" s="15" t="s">
        <v>129</v>
      </c>
      <c r="G23" s="15" t="s">
        <v>162</v>
      </c>
      <c r="H23" s="15" t="s">
        <v>148</v>
      </c>
      <c r="I23" s="55" t="s">
        <v>167</v>
      </c>
      <c r="J23" s="15" t="s">
        <v>22</v>
      </c>
      <c r="K23" s="15" t="s">
        <v>147</v>
      </c>
    </row>
    <row r="24" spans="5:11" ht="140.25">
      <c r="E24" s="15" t="s">
        <v>133</v>
      </c>
      <c r="F24" s="15" t="s">
        <v>137</v>
      </c>
      <c r="G24" s="15" t="s">
        <v>157</v>
      </c>
      <c r="H24" s="15" t="s">
        <v>148</v>
      </c>
      <c r="I24" s="55" t="s">
        <v>168</v>
      </c>
      <c r="J24" s="15" t="s">
        <v>20</v>
      </c>
      <c r="K24" s="15" t="s">
        <v>148</v>
      </c>
    </row>
    <row r="25" spans="5:11" ht="140.25">
      <c r="E25" s="15" t="s">
        <v>133</v>
      </c>
      <c r="F25" s="15" t="s">
        <v>136</v>
      </c>
      <c r="G25" s="15" t="s">
        <v>161</v>
      </c>
      <c r="H25" s="15" t="s">
        <v>148</v>
      </c>
      <c r="I25" s="55" t="s">
        <v>168</v>
      </c>
      <c r="J25" s="15" t="s">
        <v>22</v>
      </c>
      <c r="K25" s="15" t="s">
        <v>146</v>
      </c>
    </row>
    <row r="26" spans="5:11" ht="165.75">
      <c r="E26" s="15" t="s">
        <v>133</v>
      </c>
      <c r="F26" s="15" t="s">
        <v>135</v>
      </c>
      <c r="G26" s="15" t="s">
        <v>163</v>
      </c>
      <c r="H26" s="15" t="s">
        <v>149</v>
      </c>
      <c r="I26" s="55" t="s">
        <v>166</v>
      </c>
      <c r="J26" s="15" t="s">
        <v>20</v>
      </c>
      <c r="K26" s="15" t="s">
        <v>148</v>
      </c>
    </row>
    <row r="27" spans="5:11" ht="165.75">
      <c r="E27" s="15"/>
      <c r="F27" s="15"/>
      <c r="G27" s="15"/>
      <c r="H27" s="15" t="s">
        <v>149</v>
      </c>
      <c r="I27" s="55" t="s">
        <v>166</v>
      </c>
      <c r="J27" s="15" t="s">
        <v>22</v>
      </c>
      <c r="K27" s="15" t="s">
        <v>149</v>
      </c>
    </row>
    <row r="28" spans="5:11" ht="165.75">
      <c r="H28" s="15" t="s">
        <v>149</v>
      </c>
      <c r="I28" s="55" t="s">
        <v>167</v>
      </c>
      <c r="J28" s="15" t="s">
        <v>20</v>
      </c>
      <c r="K28" s="15" t="s">
        <v>149</v>
      </c>
    </row>
    <row r="29" spans="5:11" ht="165.75">
      <c r="H29" s="15" t="s">
        <v>149</v>
      </c>
      <c r="I29" s="55" t="s">
        <v>167</v>
      </c>
      <c r="J29" s="15" t="s">
        <v>22</v>
      </c>
      <c r="K29" s="15" t="s">
        <v>148</v>
      </c>
    </row>
    <row r="30" spans="5:11" ht="165.75">
      <c r="H30" s="15" t="s">
        <v>149</v>
      </c>
      <c r="I30" s="55" t="s">
        <v>168</v>
      </c>
      <c r="J30" s="15" t="s">
        <v>20</v>
      </c>
      <c r="K30" s="15" t="s">
        <v>149</v>
      </c>
    </row>
    <row r="31" spans="5:11" ht="165.75">
      <c r="H31" s="15" t="s">
        <v>149</v>
      </c>
      <c r="I31" s="55" t="s">
        <v>168</v>
      </c>
      <c r="J31" s="15" t="s">
        <v>22</v>
      </c>
      <c r="K31" s="15" t="s">
        <v>147</v>
      </c>
    </row>
    <row r="32" spans="5:11" ht="89.25">
      <c r="H32" s="15" t="s">
        <v>146</v>
      </c>
      <c r="I32" s="55" t="s">
        <v>166</v>
      </c>
      <c r="J32" s="15" t="s">
        <v>20</v>
      </c>
      <c r="K32" s="15" t="s">
        <v>149</v>
      </c>
    </row>
    <row r="33" spans="5:11" ht="76.5">
      <c r="H33" s="15" t="s">
        <v>146</v>
      </c>
      <c r="I33" s="55" t="s">
        <v>166</v>
      </c>
      <c r="J33" s="15" t="s">
        <v>22</v>
      </c>
      <c r="K33" s="15" t="s">
        <v>146</v>
      </c>
    </row>
    <row r="34" spans="5:11" ht="76.5">
      <c r="G34" s="1"/>
      <c r="H34" s="15" t="s">
        <v>146</v>
      </c>
      <c r="I34" s="55" t="s">
        <v>167</v>
      </c>
      <c r="J34" s="15" t="s">
        <v>20</v>
      </c>
      <c r="K34" s="15" t="s">
        <v>146</v>
      </c>
    </row>
    <row r="35" spans="5:11" ht="76.5">
      <c r="G35" s="1"/>
      <c r="H35" s="15" t="s">
        <v>146</v>
      </c>
      <c r="I35" s="55" t="s">
        <v>167</v>
      </c>
      <c r="J35" s="15" t="s">
        <v>22</v>
      </c>
      <c r="K35" s="15" t="s">
        <v>146</v>
      </c>
    </row>
    <row r="36" spans="5:11" ht="76.5">
      <c r="G36" s="1"/>
      <c r="H36" s="15" t="s">
        <v>146</v>
      </c>
      <c r="I36" s="55" t="s">
        <v>168</v>
      </c>
      <c r="J36" s="15" t="s">
        <v>20</v>
      </c>
      <c r="K36" s="15" t="s">
        <v>145</v>
      </c>
    </row>
    <row r="37" spans="5:11" ht="76.5">
      <c r="E37" s="1"/>
      <c r="F37" s="1"/>
      <c r="G37" s="3"/>
      <c r="H37" s="15" t="s">
        <v>146</v>
      </c>
      <c r="I37" s="55" t="s">
        <v>168</v>
      </c>
      <c r="J37" s="15" t="s">
        <v>22</v>
      </c>
      <c r="K37" s="15" t="s">
        <v>146</v>
      </c>
    </row>
    <row r="38" spans="5:11" ht="76.5">
      <c r="E38" s="1"/>
      <c r="F38" s="1"/>
      <c r="G38" s="5"/>
      <c r="H38" s="15" t="s">
        <v>150</v>
      </c>
      <c r="I38" s="55" t="s">
        <v>166</v>
      </c>
      <c r="J38" s="15" t="s">
        <v>20</v>
      </c>
      <c r="K38" s="15" t="s">
        <v>145</v>
      </c>
    </row>
    <row r="39" spans="5:11" ht="76.5">
      <c r="E39" s="1"/>
      <c r="F39" s="1"/>
      <c r="G39" s="5"/>
      <c r="H39" s="15" t="s">
        <v>150</v>
      </c>
      <c r="I39" s="55" t="s">
        <v>166</v>
      </c>
      <c r="J39" s="15" t="s">
        <v>22</v>
      </c>
      <c r="K39" s="15" t="s">
        <v>150</v>
      </c>
    </row>
    <row r="40" spans="5:11" ht="76.5">
      <c r="E40" s="3"/>
      <c r="F40" s="3"/>
      <c r="G40" s="5"/>
      <c r="H40" s="15" t="s">
        <v>150</v>
      </c>
      <c r="I40" s="55" t="s">
        <v>167</v>
      </c>
      <c r="J40" s="15" t="s">
        <v>20</v>
      </c>
      <c r="K40" s="15" t="s">
        <v>150</v>
      </c>
    </row>
    <row r="41" spans="5:11" ht="76.5">
      <c r="E41" s="5"/>
      <c r="F41" s="5"/>
      <c r="G41" s="5"/>
      <c r="H41" s="15" t="s">
        <v>150</v>
      </c>
      <c r="I41" s="55" t="s">
        <v>167</v>
      </c>
      <c r="J41" s="15" t="s">
        <v>22</v>
      </c>
      <c r="K41" s="15" t="s">
        <v>146</v>
      </c>
    </row>
    <row r="42" spans="5:11" ht="76.5">
      <c r="E42" s="5"/>
      <c r="F42" s="5"/>
      <c r="G42" s="5"/>
      <c r="H42" s="15" t="s">
        <v>150</v>
      </c>
      <c r="I42" s="55" t="s">
        <v>168</v>
      </c>
      <c r="J42" s="15" t="s">
        <v>20</v>
      </c>
      <c r="K42" s="15" t="s">
        <v>146</v>
      </c>
    </row>
    <row r="43" spans="5:11" ht="76.5">
      <c r="E43" s="5"/>
      <c r="F43" s="5"/>
      <c r="G43" s="5"/>
      <c r="H43" s="15" t="s">
        <v>150</v>
      </c>
      <c r="I43" s="55" t="s">
        <v>168</v>
      </c>
      <c r="J43" s="15" t="s">
        <v>22</v>
      </c>
      <c r="K43" s="15" t="s">
        <v>146</v>
      </c>
    </row>
    <row r="44" spans="5:11" ht="140.25">
      <c r="E44" s="5"/>
      <c r="F44" s="5"/>
      <c r="G44" s="5"/>
      <c r="H44" s="15" t="s">
        <v>151</v>
      </c>
      <c r="I44" s="55" t="s">
        <v>166</v>
      </c>
      <c r="J44" s="15" t="s">
        <v>20</v>
      </c>
      <c r="K44" s="15" t="s">
        <v>146</v>
      </c>
    </row>
    <row r="45" spans="5:11" ht="140.25">
      <c r="E45" s="5"/>
      <c r="F45" s="5"/>
      <c r="G45" s="5"/>
      <c r="H45" s="15" t="s">
        <v>151</v>
      </c>
      <c r="I45" s="55" t="s">
        <v>166</v>
      </c>
      <c r="J45" s="15" t="s">
        <v>22</v>
      </c>
      <c r="K45" s="15" t="s">
        <v>151</v>
      </c>
    </row>
    <row r="46" spans="5:11" ht="140.25">
      <c r="E46" s="5"/>
      <c r="F46" s="5"/>
      <c r="G46" s="5"/>
      <c r="H46" s="15" t="s">
        <v>151</v>
      </c>
      <c r="I46" s="55" t="s">
        <v>167</v>
      </c>
      <c r="J46" s="15" t="s">
        <v>20</v>
      </c>
      <c r="K46" s="15" t="s">
        <v>151</v>
      </c>
    </row>
    <row r="47" spans="5:11" ht="140.25">
      <c r="E47" s="5"/>
      <c r="F47" s="5"/>
      <c r="G47" s="5"/>
      <c r="H47" s="15" t="s">
        <v>151</v>
      </c>
      <c r="I47" s="55" t="s">
        <v>167</v>
      </c>
      <c r="J47" s="15" t="s">
        <v>22</v>
      </c>
      <c r="K47" s="15" t="s">
        <v>150</v>
      </c>
    </row>
    <row r="48" spans="5:11" ht="140.25">
      <c r="E48" s="5"/>
      <c r="F48" s="5"/>
      <c r="G48" s="5"/>
      <c r="H48" s="15" t="s">
        <v>151</v>
      </c>
      <c r="I48" s="55" t="s">
        <v>168</v>
      </c>
      <c r="J48" s="15" t="s">
        <v>20</v>
      </c>
      <c r="K48" s="15" t="s">
        <v>147</v>
      </c>
    </row>
    <row r="49" spans="5:11" ht="140.25">
      <c r="E49" s="5"/>
      <c r="F49" s="5"/>
      <c r="G49" s="5"/>
      <c r="H49" s="15" t="s">
        <v>151</v>
      </c>
      <c r="I49" s="55" t="s">
        <v>168</v>
      </c>
      <c r="J49" s="15" t="s">
        <v>22</v>
      </c>
      <c r="K49" s="15" t="s">
        <v>146</v>
      </c>
    </row>
    <row r="50" spans="5:11" ht="165.75">
      <c r="E50" s="5"/>
      <c r="F50" s="5"/>
      <c r="G50" s="5"/>
      <c r="H50" s="15" t="s">
        <v>152</v>
      </c>
      <c r="I50" s="55" t="s">
        <v>166</v>
      </c>
      <c r="J50" s="15" t="s">
        <v>20</v>
      </c>
      <c r="K50" s="15" t="s">
        <v>147</v>
      </c>
    </row>
    <row r="51" spans="5:11" ht="165.75">
      <c r="E51" s="5"/>
      <c r="F51" s="5"/>
      <c r="G51" s="5"/>
      <c r="H51" s="15" t="s">
        <v>152</v>
      </c>
      <c r="I51" s="55" t="s">
        <v>166</v>
      </c>
      <c r="J51" s="15" t="s">
        <v>22</v>
      </c>
      <c r="K51" s="15" t="s">
        <v>152</v>
      </c>
    </row>
    <row r="52" spans="5:11" ht="165.75">
      <c r="E52" s="5"/>
      <c r="F52" s="5"/>
      <c r="G52" s="5"/>
      <c r="H52" s="15" t="s">
        <v>152</v>
      </c>
      <c r="I52" s="55" t="s">
        <v>167</v>
      </c>
      <c r="J52" s="15" t="s">
        <v>20</v>
      </c>
      <c r="K52" s="15" t="s">
        <v>152</v>
      </c>
    </row>
    <row r="53" spans="5:11" ht="165.75">
      <c r="E53" s="5"/>
      <c r="F53" s="5"/>
      <c r="G53" s="5"/>
      <c r="H53" s="15" t="s">
        <v>152</v>
      </c>
      <c r="I53" s="55" t="s">
        <v>167</v>
      </c>
      <c r="J53" s="15" t="s">
        <v>22</v>
      </c>
      <c r="K53" s="15" t="s">
        <v>151</v>
      </c>
    </row>
    <row r="54" spans="5:11" ht="165.75">
      <c r="E54" s="5"/>
      <c r="F54" s="5"/>
      <c r="G54" s="5"/>
      <c r="H54" s="15" t="s">
        <v>152</v>
      </c>
      <c r="I54" s="55" t="s">
        <v>168</v>
      </c>
      <c r="J54" s="15" t="s">
        <v>20</v>
      </c>
      <c r="K54" s="15" t="s">
        <v>148</v>
      </c>
    </row>
    <row r="55" spans="5:11" ht="165.75">
      <c r="E55" s="5"/>
      <c r="F55" s="5"/>
      <c r="G55" s="5"/>
      <c r="H55" s="15" t="s">
        <v>152</v>
      </c>
      <c r="I55" s="55" t="s">
        <v>168</v>
      </c>
      <c r="J55" s="15" t="s">
        <v>22</v>
      </c>
      <c r="K55" s="15" t="s">
        <v>150</v>
      </c>
    </row>
    <row r="56" spans="5:11" ht="165.75">
      <c r="E56" s="5"/>
      <c r="F56" s="5"/>
      <c r="G56" s="5"/>
      <c r="H56" s="15" t="s">
        <v>153</v>
      </c>
      <c r="I56" s="55" t="s">
        <v>166</v>
      </c>
      <c r="J56" s="15" t="s">
        <v>20</v>
      </c>
      <c r="K56" s="15" t="s">
        <v>148</v>
      </c>
    </row>
    <row r="57" spans="5:11" ht="165.75">
      <c r="E57" s="5"/>
      <c r="F57" s="5"/>
      <c r="G57" s="5"/>
      <c r="H57" s="15" t="s">
        <v>153</v>
      </c>
      <c r="I57" s="55" t="s">
        <v>166</v>
      </c>
      <c r="J57" s="15" t="s">
        <v>22</v>
      </c>
      <c r="K57" s="15" t="s">
        <v>153</v>
      </c>
    </row>
    <row r="58" spans="5:11" ht="165.75">
      <c r="E58" s="5"/>
      <c r="F58" s="5"/>
      <c r="G58" s="5"/>
      <c r="H58" s="15" t="s">
        <v>153</v>
      </c>
      <c r="I58" s="55" t="s">
        <v>167</v>
      </c>
      <c r="J58" s="15" t="s">
        <v>20</v>
      </c>
      <c r="K58" s="15" t="s">
        <v>153</v>
      </c>
    </row>
    <row r="59" spans="5:11" ht="165.75">
      <c r="E59" s="5"/>
      <c r="F59" s="5"/>
      <c r="G59" s="5"/>
      <c r="H59" s="15" t="s">
        <v>153</v>
      </c>
      <c r="I59" s="55" t="s">
        <v>167</v>
      </c>
      <c r="J59" s="15" t="s">
        <v>22</v>
      </c>
      <c r="K59" s="15" t="s">
        <v>152</v>
      </c>
    </row>
    <row r="60" spans="5:11" ht="165.75">
      <c r="E60" s="5"/>
      <c r="F60" s="5"/>
      <c r="G60" s="5"/>
      <c r="H60" s="15" t="s">
        <v>153</v>
      </c>
      <c r="I60" s="55" t="s">
        <v>168</v>
      </c>
      <c r="J60" s="15" t="s">
        <v>20</v>
      </c>
      <c r="K60" s="15" t="s">
        <v>149</v>
      </c>
    </row>
    <row r="61" spans="5:11" ht="165.75">
      <c r="E61" s="5"/>
      <c r="F61" s="5"/>
      <c r="G61" s="5"/>
      <c r="H61" s="15" t="s">
        <v>153</v>
      </c>
      <c r="I61" s="55" t="s">
        <v>168</v>
      </c>
      <c r="J61" s="15" t="s">
        <v>22</v>
      </c>
      <c r="K61" s="15" t="s">
        <v>151</v>
      </c>
    </row>
    <row r="62" spans="5:11" ht="140.25">
      <c r="E62" s="5"/>
      <c r="F62" s="5"/>
      <c r="G62" s="5"/>
      <c r="H62" s="15" t="s">
        <v>154</v>
      </c>
      <c r="I62" s="55" t="s">
        <v>166</v>
      </c>
      <c r="J62" s="15" t="s">
        <v>20</v>
      </c>
      <c r="K62" s="15" t="s">
        <v>149</v>
      </c>
    </row>
    <row r="63" spans="5:11" ht="140.25">
      <c r="E63" s="5"/>
      <c r="F63" s="5"/>
      <c r="G63" s="5"/>
      <c r="H63" s="15" t="s">
        <v>154</v>
      </c>
      <c r="I63" s="55" t="s">
        <v>166</v>
      </c>
      <c r="J63" s="15" t="s">
        <v>22</v>
      </c>
      <c r="K63" s="15" t="s">
        <v>154</v>
      </c>
    </row>
    <row r="64" spans="5:11" ht="140.25">
      <c r="E64" s="5"/>
      <c r="F64" s="5"/>
      <c r="G64" s="5"/>
      <c r="H64" s="15" t="s">
        <v>154</v>
      </c>
      <c r="I64" s="55" t="s">
        <v>167</v>
      </c>
      <c r="J64" s="15" t="s">
        <v>20</v>
      </c>
      <c r="K64" s="15" t="s">
        <v>154</v>
      </c>
    </row>
    <row r="65" spans="5:11" ht="140.25">
      <c r="E65" s="5"/>
      <c r="F65" s="5"/>
      <c r="G65" s="5"/>
      <c r="H65" s="15" t="s">
        <v>154</v>
      </c>
      <c r="I65" s="55" t="s">
        <v>167</v>
      </c>
      <c r="J65" s="15" t="s">
        <v>22</v>
      </c>
      <c r="K65" s="15" t="s">
        <v>154</v>
      </c>
    </row>
    <row r="66" spans="5:11" ht="140.25">
      <c r="E66" s="5"/>
      <c r="F66" s="5"/>
      <c r="G66" s="5"/>
      <c r="H66" s="15" t="s">
        <v>154</v>
      </c>
      <c r="I66" s="55" t="s">
        <v>168</v>
      </c>
      <c r="J66" s="15" t="s">
        <v>20</v>
      </c>
      <c r="K66" s="15" t="s">
        <v>146</v>
      </c>
    </row>
    <row r="67" spans="5:11" ht="140.25">
      <c r="E67" s="5"/>
      <c r="F67" s="5"/>
      <c r="G67" s="5"/>
      <c r="H67" s="15" t="s">
        <v>154</v>
      </c>
      <c r="I67" s="55" t="s">
        <v>168</v>
      </c>
      <c r="J67" s="15" t="s">
        <v>22</v>
      </c>
      <c r="K67" s="15" t="s">
        <v>154</v>
      </c>
    </row>
    <row r="68" spans="5:11" ht="140.25">
      <c r="E68" s="5"/>
      <c r="F68" s="5"/>
      <c r="G68" s="5"/>
      <c r="H68" s="15" t="s">
        <v>151</v>
      </c>
      <c r="I68" s="55" t="s">
        <v>166</v>
      </c>
      <c r="J68" s="15" t="s">
        <v>20</v>
      </c>
      <c r="K68" s="15" t="s">
        <v>145</v>
      </c>
    </row>
    <row r="69" spans="5:11" ht="140.25">
      <c r="E69" s="5"/>
      <c r="F69" s="5"/>
      <c r="G69" s="5"/>
      <c r="H69" s="15" t="s">
        <v>151</v>
      </c>
      <c r="I69" s="55" t="s">
        <v>166</v>
      </c>
      <c r="J69" s="15" t="s">
        <v>22</v>
      </c>
      <c r="K69" s="15" t="s">
        <v>151</v>
      </c>
    </row>
    <row r="70" spans="5:11" ht="140.25">
      <c r="E70" s="5"/>
      <c r="F70" s="5"/>
      <c r="G70" s="5"/>
      <c r="H70" s="15" t="s">
        <v>151</v>
      </c>
      <c r="I70" s="55" t="s">
        <v>167</v>
      </c>
      <c r="J70" s="15" t="s">
        <v>20</v>
      </c>
      <c r="K70" s="15" t="s">
        <v>151</v>
      </c>
    </row>
    <row r="71" spans="5:11" ht="140.25">
      <c r="E71" s="5"/>
      <c r="F71" s="5"/>
      <c r="G71" s="5"/>
      <c r="H71" s="15" t="s">
        <v>151</v>
      </c>
      <c r="I71" s="55" t="s">
        <v>167</v>
      </c>
      <c r="J71" s="15" t="s">
        <v>22</v>
      </c>
      <c r="K71" s="15" t="s">
        <v>154</v>
      </c>
    </row>
    <row r="72" spans="5:11" ht="140.25">
      <c r="E72" s="5"/>
      <c r="F72" s="5"/>
      <c r="G72" s="5"/>
      <c r="H72" s="15" t="s">
        <v>151</v>
      </c>
      <c r="I72" s="55" t="s">
        <v>168</v>
      </c>
      <c r="J72" s="15" t="s">
        <v>20</v>
      </c>
      <c r="K72" s="15" t="s">
        <v>150</v>
      </c>
    </row>
    <row r="73" spans="5:11" ht="140.25">
      <c r="E73" s="5"/>
      <c r="F73" s="5"/>
      <c r="G73" s="5"/>
      <c r="H73" s="15" t="s">
        <v>151</v>
      </c>
      <c r="I73" s="55" t="s">
        <v>168</v>
      </c>
      <c r="J73" s="15" t="s">
        <v>22</v>
      </c>
      <c r="K73" s="15" t="s">
        <v>154</v>
      </c>
    </row>
    <row r="74" spans="5:11" ht="165.75">
      <c r="E74" s="5"/>
      <c r="F74" s="5"/>
      <c r="G74" s="5"/>
      <c r="H74" s="15" t="s">
        <v>155</v>
      </c>
      <c r="I74" s="55" t="s">
        <v>166</v>
      </c>
      <c r="J74" s="15" t="s">
        <v>20</v>
      </c>
      <c r="K74" s="15" t="s">
        <v>146</v>
      </c>
    </row>
    <row r="75" spans="5:11" ht="165.75">
      <c r="E75" s="5"/>
      <c r="F75" s="5"/>
      <c r="G75" s="5"/>
      <c r="H75" s="15" t="s">
        <v>155</v>
      </c>
      <c r="I75" s="55" t="s">
        <v>166</v>
      </c>
      <c r="J75" s="15" t="s">
        <v>22</v>
      </c>
      <c r="K75" s="15" t="s">
        <v>155</v>
      </c>
    </row>
    <row r="76" spans="5:11" ht="165.75">
      <c r="E76" s="5"/>
      <c r="F76" s="5"/>
      <c r="G76" s="5"/>
      <c r="H76" s="15" t="s">
        <v>155</v>
      </c>
      <c r="I76" s="55" t="s">
        <v>167</v>
      </c>
      <c r="J76" s="15" t="s">
        <v>20</v>
      </c>
      <c r="K76" s="15" t="s">
        <v>155</v>
      </c>
    </row>
    <row r="77" spans="5:11" ht="165.75">
      <c r="E77" s="5"/>
      <c r="F77" s="5"/>
      <c r="G77" s="5"/>
      <c r="H77" s="15" t="s">
        <v>155</v>
      </c>
      <c r="I77" s="55" t="s">
        <v>167</v>
      </c>
      <c r="J77" s="15" t="s">
        <v>22</v>
      </c>
      <c r="K77" s="15" t="s">
        <v>151</v>
      </c>
    </row>
    <row r="78" spans="5:11" ht="165.75">
      <c r="E78" s="5"/>
      <c r="F78" s="5"/>
      <c r="G78" s="5"/>
      <c r="H78" s="15" t="s">
        <v>155</v>
      </c>
      <c r="I78" s="55" t="s">
        <v>168</v>
      </c>
      <c r="J78" s="15" t="s">
        <v>20</v>
      </c>
      <c r="K78" s="15" t="s">
        <v>151</v>
      </c>
    </row>
    <row r="79" spans="5:11" ht="165.75">
      <c r="E79" s="5"/>
      <c r="F79" s="5"/>
      <c r="G79" s="5"/>
      <c r="H79" s="15" t="s">
        <v>155</v>
      </c>
      <c r="I79" s="55" t="s">
        <v>168</v>
      </c>
      <c r="J79" s="15" t="s">
        <v>22</v>
      </c>
      <c r="K79" s="15" t="s">
        <v>154</v>
      </c>
    </row>
    <row r="80" spans="5:11" ht="165.75">
      <c r="E80" s="5"/>
      <c r="F80" s="5"/>
      <c r="G80" s="5"/>
      <c r="H80" s="15" t="s">
        <v>156</v>
      </c>
      <c r="I80" s="55" t="s">
        <v>166</v>
      </c>
      <c r="J80" s="15" t="s">
        <v>20</v>
      </c>
      <c r="K80" s="15" t="s">
        <v>147</v>
      </c>
    </row>
    <row r="81" spans="5:11" ht="165.75">
      <c r="E81" s="5"/>
      <c r="F81" s="5"/>
      <c r="G81" s="5"/>
      <c r="H81" s="15" t="s">
        <v>156</v>
      </c>
      <c r="I81" s="55" t="s">
        <v>166</v>
      </c>
      <c r="J81" s="15" t="s">
        <v>22</v>
      </c>
      <c r="K81" s="15" t="s">
        <v>156</v>
      </c>
    </row>
    <row r="82" spans="5:11" ht="165.75">
      <c r="E82" s="5"/>
      <c r="F82" s="5"/>
      <c r="G82" s="5"/>
      <c r="H82" s="15" t="s">
        <v>156</v>
      </c>
      <c r="I82" s="55" t="s">
        <v>167</v>
      </c>
      <c r="J82" s="15" t="s">
        <v>20</v>
      </c>
      <c r="K82" s="15" t="s">
        <v>156</v>
      </c>
    </row>
    <row r="83" spans="5:11" ht="165.75">
      <c r="E83" s="5"/>
      <c r="F83" s="5"/>
      <c r="G83" s="5"/>
      <c r="H83" s="15" t="s">
        <v>156</v>
      </c>
      <c r="I83" s="55" t="s">
        <v>167</v>
      </c>
      <c r="J83" s="15" t="s">
        <v>22</v>
      </c>
      <c r="K83" s="15" t="s">
        <v>155</v>
      </c>
    </row>
    <row r="84" spans="5:11" ht="165.75">
      <c r="E84" s="5"/>
      <c r="F84" s="5"/>
      <c r="G84" s="5"/>
      <c r="H84" s="15" t="s">
        <v>156</v>
      </c>
      <c r="I84" s="55" t="s">
        <v>168</v>
      </c>
      <c r="J84" s="15" t="s">
        <v>20</v>
      </c>
      <c r="K84" s="15" t="s">
        <v>152</v>
      </c>
    </row>
    <row r="85" spans="5:11" ht="165.75">
      <c r="E85" s="5"/>
      <c r="F85" s="5"/>
      <c r="G85" s="5"/>
      <c r="H85" s="15" t="s">
        <v>156</v>
      </c>
      <c r="I85" s="55" t="s">
        <v>168</v>
      </c>
      <c r="J85" s="15" t="s">
        <v>22</v>
      </c>
      <c r="K85" s="15" t="s">
        <v>151</v>
      </c>
    </row>
    <row r="86" spans="5:11" ht="178.5">
      <c r="E86" s="5"/>
      <c r="F86" s="5"/>
      <c r="G86" s="5"/>
      <c r="H86" s="15" t="s">
        <v>157</v>
      </c>
      <c r="I86" s="55" t="s">
        <v>166</v>
      </c>
      <c r="J86" s="15" t="s">
        <v>20</v>
      </c>
      <c r="K86" s="15" t="s">
        <v>148</v>
      </c>
    </row>
    <row r="87" spans="5:11" ht="178.5">
      <c r="E87" s="5"/>
      <c r="F87" s="5"/>
      <c r="G87" s="5"/>
      <c r="H87" s="15" t="s">
        <v>157</v>
      </c>
      <c r="I87" s="55" t="s">
        <v>166</v>
      </c>
      <c r="J87" s="15" t="s">
        <v>22</v>
      </c>
      <c r="K87" s="15" t="s">
        <v>157</v>
      </c>
    </row>
    <row r="88" spans="5:11" ht="178.5">
      <c r="E88" s="5"/>
      <c r="F88" s="5"/>
      <c r="G88" s="5"/>
      <c r="H88" s="15" t="s">
        <v>157</v>
      </c>
      <c r="I88" s="55" t="s">
        <v>167</v>
      </c>
      <c r="J88" s="15" t="s">
        <v>20</v>
      </c>
      <c r="K88" s="15" t="s">
        <v>157</v>
      </c>
    </row>
    <row r="89" spans="5:11" ht="178.5">
      <c r="E89" s="5"/>
      <c r="F89" s="5"/>
      <c r="G89" s="5"/>
      <c r="H89" s="15" t="s">
        <v>157</v>
      </c>
      <c r="I89" s="55" t="s">
        <v>167</v>
      </c>
      <c r="J89" s="15" t="s">
        <v>22</v>
      </c>
      <c r="K89" s="15" t="s">
        <v>156</v>
      </c>
    </row>
    <row r="90" spans="5:11" ht="178.5">
      <c r="E90" s="5"/>
      <c r="F90" s="5"/>
      <c r="G90" s="5"/>
      <c r="H90" s="15" t="s">
        <v>157</v>
      </c>
      <c r="I90" s="55" t="s">
        <v>168</v>
      </c>
      <c r="J90" s="15" t="s">
        <v>20</v>
      </c>
      <c r="K90" s="15" t="s">
        <v>153</v>
      </c>
    </row>
    <row r="91" spans="5:11" ht="178.5">
      <c r="E91" s="5"/>
      <c r="F91" s="5"/>
      <c r="G91" s="5"/>
      <c r="H91" s="15" t="s">
        <v>157</v>
      </c>
      <c r="I91" s="55" t="s">
        <v>168</v>
      </c>
      <c r="J91" s="15" t="s">
        <v>22</v>
      </c>
      <c r="K91" s="15" t="s">
        <v>155</v>
      </c>
    </row>
    <row r="92" spans="5:11" ht="165.75">
      <c r="E92" s="5"/>
      <c r="F92" s="5"/>
      <c r="G92" s="5"/>
      <c r="H92" s="15" t="s">
        <v>158</v>
      </c>
      <c r="I92" s="55" t="s">
        <v>166</v>
      </c>
      <c r="J92" s="15" t="s">
        <v>20</v>
      </c>
      <c r="K92" s="15" t="s">
        <v>149</v>
      </c>
    </row>
    <row r="93" spans="5:11" ht="165.75">
      <c r="E93" s="5"/>
      <c r="F93" s="5"/>
      <c r="G93" s="5"/>
      <c r="H93" s="15" t="s">
        <v>158</v>
      </c>
      <c r="I93" s="55" t="s">
        <v>166</v>
      </c>
      <c r="J93" s="15" t="s">
        <v>22</v>
      </c>
      <c r="K93" s="15" t="s">
        <v>158</v>
      </c>
    </row>
    <row r="94" spans="5:11" ht="165.75">
      <c r="E94" s="5"/>
      <c r="F94" s="5"/>
      <c r="G94" s="5"/>
      <c r="H94" s="15" t="s">
        <v>158</v>
      </c>
      <c r="I94" s="55" t="s">
        <v>167</v>
      </c>
      <c r="J94" s="15" t="s">
        <v>20</v>
      </c>
      <c r="K94" s="15" t="s">
        <v>158</v>
      </c>
    </row>
    <row r="95" spans="5:11" ht="165.75">
      <c r="E95" s="5"/>
      <c r="F95" s="5"/>
      <c r="G95" s="5"/>
      <c r="H95" s="15" t="s">
        <v>158</v>
      </c>
      <c r="I95" s="55" t="s">
        <v>167</v>
      </c>
      <c r="J95" s="15" t="s">
        <v>22</v>
      </c>
      <c r="K95" s="15" t="s">
        <v>158</v>
      </c>
    </row>
    <row r="96" spans="5:11" ht="165.75">
      <c r="E96" s="5"/>
      <c r="F96" s="5"/>
      <c r="G96" s="5"/>
      <c r="H96" s="15" t="s">
        <v>158</v>
      </c>
      <c r="I96" s="55" t="s">
        <v>168</v>
      </c>
      <c r="J96" s="15" t="s">
        <v>20</v>
      </c>
      <c r="K96" s="15" t="s">
        <v>154</v>
      </c>
    </row>
    <row r="97" spans="5:11" ht="165.75">
      <c r="E97" s="5"/>
      <c r="F97" s="5"/>
      <c r="G97" s="5"/>
      <c r="H97" s="15" t="s">
        <v>158</v>
      </c>
      <c r="I97" s="55" t="s">
        <v>168</v>
      </c>
      <c r="J97" s="15" t="s">
        <v>22</v>
      </c>
      <c r="K97" s="15" t="s">
        <v>158</v>
      </c>
    </row>
    <row r="98" spans="5:11" ht="165.75">
      <c r="E98" s="5"/>
      <c r="F98" s="5"/>
      <c r="G98" s="5"/>
      <c r="H98" s="15" t="s">
        <v>152</v>
      </c>
      <c r="I98" s="55" t="s">
        <v>166</v>
      </c>
      <c r="J98" s="15" t="s">
        <v>20</v>
      </c>
      <c r="K98" s="15" t="s">
        <v>146</v>
      </c>
    </row>
    <row r="99" spans="5:11" ht="165.75">
      <c r="E99" s="5"/>
      <c r="F99" s="5"/>
      <c r="G99" s="5"/>
      <c r="H99" s="15" t="s">
        <v>152</v>
      </c>
      <c r="I99" s="55" t="s">
        <v>166</v>
      </c>
      <c r="J99" s="15" t="s">
        <v>22</v>
      </c>
      <c r="K99" s="15" t="s">
        <v>152</v>
      </c>
    </row>
    <row r="100" spans="5:11" ht="165.75">
      <c r="E100" s="5"/>
      <c r="F100" s="5"/>
      <c r="G100" s="5"/>
      <c r="H100" s="15" t="s">
        <v>152</v>
      </c>
      <c r="I100" s="55" t="s">
        <v>167</v>
      </c>
      <c r="J100" s="15" t="s">
        <v>20</v>
      </c>
      <c r="K100" s="15" t="s">
        <v>152</v>
      </c>
    </row>
    <row r="101" spans="5:11" ht="165.75">
      <c r="E101" s="5"/>
      <c r="F101" s="5"/>
      <c r="G101" s="5"/>
      <c r="H101" s="15" t="s">
        <v>152</v>
      </c>
      <c r="I101" s="55" t="s">
        <v>167</v>
      </c>
      <c r="J101" s="15" t="s">
        <v>22</v>
      </c>
      <c r="K101" s="15" t="s">
        <v>158</v>
      </c>
    </row>
    <row r="102" spans="5:11" ht="165.75">
      <c r="E102" s="5"/>
      <c r="F102" s="5"/>
      <c r="G102" s="5"/>
      <c r="H102" s="15" t="s">
        <v>152</v>
      </c>
      <c r="I102" s="55" t="s">
        <v>168</v>
      </c>
      <c r="J102" s="15" t="s">
        <v>20</v>
      </c>
      <c r="K102" s="15" t="s">
        <v>151</v>
      </c>
    </row>
    <row r="103" spans="5:11" ht="165.75">
      <c r="E103" s="5"/>
      <c r="F103" s="5"/>
      <c r="G103" s="5"/>
      <c r="H103" s="15" t="s">
        <v>152</v>
      </c>
      <c r="I103" s="55" t="s">
        <v>168</v>
      </c>
      <c r="J103" s="15" t="s">
        <v>22</v>
      </c>
      <c r="K103" s="15" t="s">
        <v>158</v>
      </c>
    </row>
    <row r="104" spans="5:11" ht="178.5">
      <c r="E104" s="5"/>
      <c r="F104" s="5"/>
      <c r="G104" s="5"/>
      <c r="H104" s="15" t="s">
        <v>159</v>
      </c>
      <c r="I104" s="55" t="s">
        <v>166</v>
      </c>
      <c r="J104" s="15" t="s">
        <v>20</v>
      </c>
      <c r="K104" s="15" t="s">
        <v>150</v>
      </c>
    </row>
    <row r="105" spans="5:11" ht="178.5">
      <c r="E105" s="5"/>
      <c r="F105" s="5"/>
      <c r="G105" s="5"/>
      <c r="H105" s="15" t="s">
        <v>159</v>
      </c>
      <c r="I105" s="55" t="s">
        <v>166</v>
      </c>
      <c r="J105" s="15" t="s">
        <v>22</v>
      </c>
      <c r="K105" s="15" t="s">
        <v>159</v>
      </c>
    </row>
    <row r="106" spans="5:11" ht="178.5">
      <c r="E106" s="5"/>
      <c r="F106" s="5"/>
      <c r="G106" s="5"/>
      <c r="H106" s="15" t="s">
        <v>159</v>
      </c>
      <c r="I106" s="55" t="s">
        <v>167</v>
      </c>
      <c r="J106" s="15" t="s">
        <v>20</v>
      </c>
      <c r="K106" s="15" t="s">
        <v>159</v>
      </c>
    </row>
    <row r="107" spans="5:11" ht="178.5">
      <c r="E107" s="5"/>
      <c r="F107" s="5"/>
      <c r="G107" s="5"/>
      <c r="H107" s="15" t="s">
        <v>159</v>
      </c>
      <c r="I107" s="55" t="s">
        <v>167</v>
      </c>
      <c r="J107" s="15" t="s">
        <v>22</v>
      </c>
      <c r="K107" s="15" t="s">
        <v>152</v>
      </c>
    </row>
    <row r="108" spans="5:11" ht="178.5">
      <c r="E108" s="5"/>
      <c r="F108" s="5"/>
      <c r="G108" s="5"/>
      <c r="H108" s="15" t="s">
        <v>159</v>
      </c>
      <c r="I108" s="55" t="s">
        <v>168</v>
      </c>
      <c r="J108" s="15" t="s">
        <v>20</v>
      </c>
      <c r="K108" s="15" t="s">
        <v>155</v>
      </c>
    </row>
    <row r="109" spans="5:11" ht="178.5">
      <c r="E109" s="5"/>
      <c r="F109" s="5"/>
      <c r="G109" s="5"/>
      <c r="H109" s="15" t="s">
        <v>159</v>
      </c>
      <c r="I109" s="55" t="s">
        <v>168</v>
      </c>
      <c r="J109" s="15" t="s">
        <v>22</v>
      </c>
      <c r="K109" s="15" t="s">
        <v>158</v>
      </c>
    </row>
    <row r="110" spans="5:11" ht="178.5">
      <c r="E110" s="5"/>
      <c r="F110" s="5"/>
      <c r="G110" s="5"/>
      <c r="H110" s="15" t="s">
        <v>160</v>
      </c>
      <c r="I110" s="55" t="s">
        <v>166</v>
      </c>
      <c r="J110" s="15" t="s">
        <v>20</v>
      </c>
      <c r="K110" s="15" t="s">
        <v>151</v>
      </c>
    </row>
    <row r="111" spans="5:11" ht="178.5">
      <c r="E111" s="5"/>
      <c r="F111" s="5"/>
      <c r="G111" s="5"/>
      <c r="H111" s="15" t="s">
        <v>160</v>
      </c>
      <c r="I111" s="55" t="s">
        <v>166</v>
      </c>
      <c r="J111" s="15" t="s">
        <v>22</v>
      </c>
      <c r="K111" s="15" t="s">
        <v>160</v>
      </c>
    </row>
    <row r="112" spans="5:11" ht="178.5">
      <c r="E112" s="5"/>
      <c r="F112" s="5"/>
      <c r="G112" s="5"/>
      <c r="H112" s="15" t="s">
        <v>160</v>
      </c>
      <c r="I112" s="55" t="s">
        <v>167</v>
      </c>
      <c r="J112" s="15" t="s">
        <v>20</v>
      </c>
      <c r="K112" s="15" t="s">
        <v>160</v>
      </c>
    </row>
    <row r="113" spans="5:11" ht="178.5">
      <c r="E113" s="5"/>
      <c r="F113" s="5"/>
      <c r="G113" s="5"/>
      <c r="H113" s="15" t="s">
        <v>160</v>
      </c>
      <c r="I113" s="55" t="s">
        <v>167</v>
      </c>
      <c r="J113" s="15" t="s">
        <v>22</v>
      </c>
      <c r="K113" s="15" t="s">
        <v>159</v>
      </c>
    </row>
    <row r="114" spans="5:11" ht="178.5">
      <c r="E114" s="5"/>
      <c r="F114" s="5"/>
      <c r="G114" s="5"/>
      <c r="H114" s="15" t="s">
        <v>160</v>
      </c>
      <c r="I114" s="55" t="s">
        <v>168</v>
      </c>
      <c r="J114" s="15" t="s">
        <v>20</v>
      </c>
      <c r="K114" s="15" t="s">
        <v>156</v>
      </c>
    </row>
    <row r="115" spans="5:11" ht="178.5">
      <c r="E115" s="5"/>
      <c r="F115" s="5"/>
      <c r="G115" s="5"/>
      <c r="H115" s="15" t="s">
        <v>160</v>
      </c>
      <c r="I115" s="55" t="s">
        <v>168</v>
      </c>
      <c r="J115" s="15" t="s">
        <v>22</v>
      </c>
      <c r="K115" s="15" t="s">
        <v>152</v>
      </c>
    </row>
    <row r="116" spans="5:11" ht="178.5">
      <c r="E116" s="5"/>
      <c r="F116" s="5"/>
      <c r="G116" s="5"/>
      <c r="H116" s="15" t="s">
        <v>161</v>
      </c>
      <c r="I116" s="55" t="s">
        <v>166</v>
      </c>
      <c r="J116" s="15" t="s">
        <v>20</v>
      </c>
      <c r="K116" s="15" t="s">
        <v>152</v>
      </c>
    </row>
    <row r="117" spans="5:11" ht="178.5">
      <c r="E117" s="5"/>
      <c r="F117" s="5"/>
      <c r="G117" s="5"/>
      <c r="H117" s="15" t="s">
        <v>161</v>
      </c>
      <c r="I117" s="55" t="s">
        <v>166</v>
      </c>
      <c r="J117" s="15" t="s">
        <v>22</v>
      </c>
      <c r="K117" s="15" t="s">
        <v>161</v>
      </c>
    </row>
    <row r="118" spans="5:11" ht="178.5">
      <c r="E118" s="5"/>
      <c r="F118" s="5"/>
      <c r="G118" s="5"/>
      <c r="H118" s="15" t="s">
        <v>161</v>
      </c>
      <c r="I118" s="55" t="s">
        <v>167</v>
      </c>
      <c r="J118" s="15" t="s">
        <v>20</v>
      </c>
      <c r="K118" s="15" t="s">
        <v>161</v>
      </c>
    </row>
    <row r="119" spans="5:11" ht="178.5">
      <c r="E119" s="5"/>
      <c r="F119" s="5"/>
      <c r="G119" s="5"/>
      <c r="H119" s="15" t="s">
        <v>161</v>
      </c>
      <c r="I119" s="55" t="s">
        <v>167</v>
      </c>
      <c r="J119" s="15" t="s">
        <v>22</v>
      </c>
      <c r="K119" s="15" t="s">
        <v>160</v>
      </c>
    </row>
    <row r="120" spans="5:11" ht="178.5">
      <c r="E120" s="5"/>
      <c r="F120" s="5"/>
      <c r="G120" s="5"/>
      <c r="H120" s="15" t="s">
        <v>161</v>
      </c>
      <c r="I120" s="55" t="s">
        <v>168</v>
      </c>
      <c r="J120" s="15" t="s">
        <v>20</v>
      </c>
      <c r="K120" s="15" t="s">
        <v>157</v>
      </c>
    </row>
    <row r="121" spans="5:11" ht="178.5">
      <c r="E121" s="5"/>
      <c r="F121" s="5"/>
      <c r="G121" s="5"/>
      <c r="H121" s="15" t="s">
        <v>161</v>
      </c>
      <c r="I121" s="55" t="s">
        <v>168</v>
      </c>
      <c r="J121" s="15" t="s">
        <v>22</v>
      </c>
      <c r="K121" s="15" t="s">
        <v>159</v>
      </c>
    </row>
    <row r="122" spans="5:11" ht="165.75">
      <c r="E122" s="5"/>
      <c r="F122" s="5"/>
      <c r="G122" s="5"/>
      <c r="H122" s="15" t="s">
        <v>149</v>
      </c>
      <c r="I122" s="55" t="s">
        <v>166</v>
      </c>
      <c r="J122" s="15" t="s">
        <v>20</v>
      </c>
      <c r="K122" s="15" t="s">
        <v>153</v>
      </c>
    </row>
    <row r="123" spans="5:11" ht="165.75">
      <c r="E123" s="5"/>
      <c r="F123" s="5"/>
      <c r="G123" s="5"/>
      <c r="H123" s="15" t="s">
        <v>149</v>
      </c>
      <c r="I123" s="55" t="s">
        <v>166</v>
      </c>
      <c r="J123" s="15" t="s">
        <v>22</v>
      </c>
      <c r="K123" s="15" t="s">
        <v>149</v>
      </c>
    </row>
    <row r="124" spans="5:11" ht="165.75">
      <c r="E124" s="5"/>
      <c r="F124" s="5"/>
      <c r="G124" s="5"/>
      <c r="H124" s="15" t="s">
        <v>149</v>
      </c>
      <c r="I124" s="55" t="s">
        <v>167</v>
      </c>
      <c r="J124" s="15" t="s">
        <v>20</v>
      </c>
      <c r="K124" s="15" t="s">
        <v>149</v>
      </c>
    </row>
    <row r="125" spans="5:11" ht="165.75">
      <c r="E125" s="5"/>
      <c r="F125" s="5"/>
      <c r="G125" s="5"/>
      <c r="H125" s="15" t="s">
        <v>149</v>
      </c>
      <c r="I125" s="55" t="s">
        <v>167</v>
      </c>
      <c r="J125" s="15" t="s">
        <v>22</v>
      </c>
      <c r="K125" s="15" t="s">
        <v>149</v>
      </c>
    </row>
    <row r="126" spans="5:11" ht="165.75">
      <c r="E126" s="5"/>
      <c r="F126" s="5"/>
      <c r="G126" s="5"/>
      <c r="H126" s="15" t="s">
        <v>149</v>
      </c>
      <c r="I126" s="55" t="s">
        <v>168</v>
      </c>
      <c r="J126" s="15" t="s">
        <v>20</v>
      </c>
      <c r="K126" s="15" t="s">
        <v>158</v>
      </c>
    </row>
    <row r="127" spans="5:11" ht="165.75">
      <c r="E127" s="5"/>
      <c r="F127" s="5"/>
      <c r="G127" s="5"/>
      <c r="H127" s="15" t="s">
        <v>149</v>
      </c>
      <c r="I127" s="55" t="s">
        <v>168</v>
      </c>
      <c r="J127" s="15" t="s">
        <v>22</v>
      </c>
      <c r="K127" s="15" t="s">
        <v>149</v>
      </c>
    </row>
    <row r="128" spans="5:11" ht="178.5">
      <c r="E128" s="5"/>
      <c r="F128" s="5"/>
      <c r="G128" s="5"/>
      <c r="H128" s="15" t="s">
        <v>162</v>
      </c>
      <c r="I128" s="55" t="s">
        <v>166</v>
      </c>
      <c r="J128" s="15" t="s">
        <v>20</v>
      </c>
      <c r="K128" s="15" t="s">
        <v>154</v>
      </c>
    </row>
    <row r="129" spans="5:11" ht="178.5">
      <c r="E129" s="5"/>
      <c r="F129" s="5"/>
      <c r="G129" s="5"/>
      <c r="H129" s="15" t="s">
        <v>162</v>
      </c>
      <c r="I129" s="55" t="s">
        <v>166</v>
      </c>
      <c r="J129" s="15" t="s">
        <v>22</v>
      </c>
      <c r="K129" s="15" t="s">
        <v>162</v>
      </c>
    </row>
    <row r="130" spans="5:11" ht="178.5">
      <c r="E130" s="5"/>
      <c r="F130" s="5"/>
      <c r="G130" s="5"/>
      <c r="H130" s="15" t="s">
        <v>162</v>
      </c>
      <c r="I130" s="55" t="s">
        <v>167</v>
      </c>
      <c r="J130" s="15" t="s">
        <v>20</v>
      </c>
      <c r="K130" s="15" t="s">
        <v>162</v>
      </c>
    </row>
    <row r="131" spans="5:11" ht="178.5">
      <c r="E131" s="5"/>
      <c r="F131" s="5"/>
      <c r="G131" s="5"/>
      <c r="H131" s="15" t="s">
        <v>162</v>
      </c>
      <c r="I131" s="55" t="s">
        <v>167</v>
      </c>
      <c r="J131" s="15" t="s">
        <v>22</v>
      </c>
      <c r="K131" s="15" t="s">
        <v>149</v>
      </c>
    </row>
    <row r="132" spans="5:11" ht="178.5">
      <c r="E132" s="5"/>
      <c r="F132" s="5"/>
      <c r="G132" s="5"/>
      <c r="H132" s="15" t="s">
        <v>162</v>
      </c>
      <c r="I132" s="55" t="s">
        <v>168</v>
      </c>
      <c r="J132" s="15" t="s">
        <v>20</v>
      </c>
      <c r="K132" s="15" t="s">
        <v>152</v>
      </c>
    </row>
    <row r="133" spans="5:11" ht="178.5">
      <c r="E133" s="5"/>
      <c r="F133" s="5"/>
      <c r="G133" s="5"/>
      <c r="H133" s="15" t="s">
        <v>162</v>
      </c>
      <c r="I133" s="55" t="s">
        <v>168</v>
      </c>
      <c r="J133" s="15" t="s">
        <v>22</v>
      </c>
      <c r="K133" s="15" t="s">
        <v>149</v>
      </c>
    </row>
    <row r="134" spans="5:11" ht="178.5">
      <c r="E134" s="5"/>
      <c r="F134" s="5"/>
      <c r="G134" s="5"/>
      <c r="H134" s="15" t="s">
        <v>157</v>
      </c>
      <c r="I134" s="55" t="s">
        <v>166</v>
      </c>
      <c r="J134" s="15" t="s">
        <v>20</v>
      </c>
      <c r="K134" s="15" t="s">
        <v>151</v>
      </c>
    </row>
    <row r="135" spans="5:11" ht="178.5">
      <c r="E135" s="5"/>
      <c r="F135" s="5"/>
      <c r="G135" s="5"/>
      <c r="H135" s="15" t="s">
        <v>157</v>
      </c>
      <c r="I135" s="55" t="s">
        <v>166</v>
      </c>
      <c r="J135" s="15" t="s">
        <v>22</v>
      </c>
      <c r="K135" s="15" t="s">
        <v>157</v>
      </c>
    </row>
    <row r="136" spans="5:11" ht="178.5">
      <c r="E136" s="5"/>
      <c r="F136" s="5"/>
      <c r="G136" s="5"/>
      <c r="H136" s="15" t="s">
        <v>157</v>
      </c>
      <c r="I136" s="55" t="s">
        <v>167</v>
      </c>
      <c r="J136" s="15" t="s">
        <v>20</v>
      </c>
      <c r="K136" s="15" t="s">
        <v>157</v>
      </c>
    </row>
    <row r="137" spans="5:11" ht="178.5">
      <c r="E137" s="5"/>
      <c r="F137" s="5"/>
      <c r="G137" s="5"/>
      <c r="H137" s="15" t="s">
        <v>157</v>
      </c>
      <c r="I137" s="55" t="s">
        <v>167</v>
      </c>
      <c r="J137" s="15" t="s">
        <v>22</v>
      </c>
      <c r="K137" s="15" t="s">
        <v>162</v>
      </c>
    </row>
    <row r="138" spans="5:11" ht="178.5">
      <c r="E138" s="5"/>
      <c r="F138" s="5"/>
      <c r="G138" s="5"/>
      <c r="H138" s="15" t="s">
        <v>157</v>
      </c>
      <c r="I138" s="55" t="s">
        <v>168</v>
      </c>
      <c r="J138" s="15" t="s">
        <v>20</v>
      </c>
      <c r="K138" s="15" t="s">
        <v>159</v>
      </c>
    </row>
    <row r="139" spans="5:11" ht="178.5">
      <c r="E139" s="5"/>
      <c r="F139" s="5"/>
      <c r="G139" s="5"/>
      <c r="H139" s="15" t="s">
        <v>157</v>
      </c>
      <c r="I139" s="55" t="s">
        <v>168</v>
      </c>
      <c r="J139" s="15" t="s">
        <v>22</v>
      </c>
      <c r="K139" s="15" t="s">
        <v>149</v>
      </c>
    </row>
    <row r="140" spans="5:11" ht="178.5">
      <c r="E140" s="5"/>
      <c r="F140" s="5"/>
      <c r="G140" s="5"/>
      <c r="H140" s="15" t="s">
        <v>161</v>
      </c>
      <c r="I140" s="55" t="s">
        <v>166</v>
      </c>
      <c r="J140" s="15" t="s">
        <v>20</v>
      </c>
      <c r="K140" s="15" t="s">
        <v>155</v>
      </c>
    </row>
    <row r="141" spans="5:11" ht="178.5">
      <c r="E141" s="5"/>
      <c r="F141" s="5"/>
      <c r="G141" s="5"/>
      <c r="H141" s="15" t="s">
        <v>161</v>
      </c>
      <c r="I141" s="55" t="s">
        <v>166</v>
      </c>
      <c r="J141" s="15" t="s">
        <v>22</v>
      </c>
      <c r="K141" s="15" t="s">
        <v>161</v>
      </c>
    </row>
    <row r="142" spans="5:11" ht="178.5">
      <c r="E142" s="5"/>
      <c r="F142" s="5"/>
      <c r="G142" s="5"/>
      <c r="H142" s="15" t="s">
        <v>161</v>
      </c>
      <c r="I142" s="55" t="s">
        <v>167</v>
      </c>
      <c r="J142" s="15" t="s">
        <v>20</v>
      </c>
      <c r="K142" s="15" t="s">
        <v>161</v>
      </c>
    </row>
    <row r="143" spans="5:11" ht="178.5">
      <c r="E143" s="5"/>
      <c r="F143" s="5"/>
      <c r="G143" s="5"/>
      <c r="H143" s="15" t="s">
        <v>161</v>
      </c>
      <c r="I143" s="55" t="s">
        <v>167</v>
      </c>
      <c r="J143" s="15" t="s">
        <v>22</v>
      </c>
      <c r="K143" s="15" t="s">
        <v>157</v>
      </c>
    </row>
    <row r="144" spans="5:11" ht="178.5">
      <c r="E144" s="5"/>
      <c r="F144" s="5"/>
      <c r="G144" s="5"/>
      <c r="H144" s="15" t="s">
        <v>161</v>
      </c>
      <c r="I144" s="55" t="s">
        <v>168</v>
      </c>
      <c r="J144" s="15" t="s">
        <v>20</v>
      </c>
      <c r="K144" s="15" t="s">
        <v>160</v>
      </c>
    </row>
    <row r="145" spans="5:11" ht="178.5">
      <c r="E145" s="5"/>
      <c r="F145" s="5"/>
      <c r="G145" s="5"/>
      <c r="H145" s="15" t="s">
        <v>161</v>
      </c>
      <c r="I145" s="55" t="s">
        <v>168</v>
      </c>
      <c r="J145" s="15" t="s">
        <v>22</v>
      </c>
      <c r="K145" s="15" t="s">
        <v>162</v>
      </c>
    </row>
    <row r="146" spans="5:11" ht="178.5">
      <c r="E146" s="5"/>
      <c r="F146" s="5"/>
      <c r="G146" s="5"/>
      <c r="H146" s="15" t="s">
        <v>163</v>
      </c>
      <c r="I146" s="55" t="s">
        <v>166</v>
      </c>
      <c r="J146" s="15" t="s">
        <v>20</v>
      </c>
      <c r="K146" s="15" t="s">
        <v>156</v>
      </c>
    </row>
    <row r="147" spans="5:11" ht="178.5">
      <c r="E147" s="5"/>
      <c r="F147" s="5"/>
      <c r="G147" s="5"/>
      <c r="H147" s="15" t="s">
        <v>163</v>
      </c>
      <c r="I147" s="55" t="s">
        <v>166</v>
      </c>
      <c r="J147" s="15" t="s">
        <v>22</v>
      </c>
      <c r="K147" s="15" t="s">
        <v>163</v>
      </c>
    </row>
    <row r="148" spans="5:11" ht="178.5">
      <c r="E148" s="5"/>
      <c r="F148" s="5"/>
      <c r="G148" s="5"/>
      <c r="H148" s="15" t="s">
        <v>163</v>
      </c>
      <c r="I148" s="55" t="s">
        <v>167</v>
      </c>
      <c r="J148" s="15" t="s">
        <v>20</v>
      </c>
      <c r="K148" s="15" t="s">
        <v>163</v>
      </c>
    </row>
    <row r="149" spans="5:11" ht="178.5">
      <c r="E149" s="5"/>
      <c r="F149" s="5"/>
      <c r="G149" s="5"/>
      <c r="H149" s="15" t="s">
        <v>163</v>
      </c>
      <c r="I149" s="55" t="s">
        <v>167</v>
      </c>
      <c r="J149" s="15" t="s">
        <v>22</v>
      </c>
      <c r="K149" s="15" t="s">
        <v>161</v>
      </c>
    </row>
    <row r="150" spans="5:11" ht="178.5">
      <c r="E150" s="5"/>
      <c r="F150" s="5"/>
      <c r="G150" s="5"/>
      <c r="H150" s="15" t="s">
        <v>163</v>
      </c>
      <c r="I150" s="55" t="s">
        <v>168</v>
      </c>
      <c r="J150" s="15" t="s">
        <v>20</v>
      </c>
      <c r="K150" s="15" t="s">
        <v>161</v>
      </c>
    </row>
    <row r="151" spans="5:11" ht="178.5">
      <c r="E151" s="5"/>
      <c r="F151" s="5"/>
      <c r="G151" s="5"/>
      <c r="H151" s="15" t="s">
        <v>163</v>
      </c>
      <c r="I151" s="55" t="s">
        <v>168</v>
      </c>
      <c r="J151" s="15" t="s">
        <v>22</v>
      </c>
      <c r="K151" s="15" t="s">
        <v>157</v>
      </c>
    </row>
    <row r="152" spans="5:11" ht="102">
      <c r="E152" s="5"/>
      <c r="F152" s="5"/>
      <c r="G152" s="5"/>
      <c r="I152" s="5"/>
      <c r="J152" s="5"/>
      <c r="K152" s="15" t="s">
        <v>157</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sheetPr>
    <tabColor theme="3" tint="0.59999389629810485"/>
  </sheetPr>
  <dimension ref="A1:O89"/>
  <sheetViews>
    <sheetView topLeftCell="A49" zoomScale="71" zoomScaleNormal="71" workbookViewId="0">
      <selection activeCell="F3" sqref="F3:G3"/>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c r="A1" s="426"/>
      <c r="B1" s="426"/>
      <c r="C1" s="387" t="s">
        <v>34</v>
      </c>
      <c r="D1" s="387"/>
      <c r="E1" s="387"/>
      <c r="F1" s="427" t="s">
        <v>216</v>
      </c>
      <c r="G1" s="427"/>
    </row>
    <row r="2" spans="1:15" ht="21.75" customHeight="1">
      <c r="A2" s="426"/>
      <c r="B2" s="426"/>
      <c r="C2" s="387"/>
      <c r="D2" s="387"/>
      <c r="E2" s="387"/>
      <c r="F2" s="427" t="s">
        <v>49</v>
      </c>
      <c r="G2" s="427"/>
    </row>
    <row r="3" spans="1:15" ht="22.5" customHeight="1">
      <c r="A3" s="426"/>
      <c r="B3" s="426"/>
      <c r="C3" s="387"/>
      <c r="D3" s="387"/>
      <c r="E3" s="387"/>
      <c r="F3" s="427" t="s">
        <v>903</v>
      </c>
      <c r="G3" s="427"/>
    </row>
    <row r="6" spans="1:15" ht="13.5" thickBot="1"/>
    <row r="7" spans="1:15" ht="13.5" customHeight="1" thickBot="1">
      <c r="A7" s="403" t="s">
        <v>15</v>
      </c>
      <c r="B7" s="406" t="s">
        <v>16</v>
      </c>
      <c r="C7" s="407"/>
      <c r="D7" s="403" t="s">
        <v>17</v>
      </c>
      <c r="E7" s="406" t="s">
        <v>18</v>
      </c>
      <c r="F7" s="407"/>
      <c r="G7" s="408" t="s">
        <v>19</v>
      </c>
      <c r="I7" s="403" t="s">
        <v>15</v>
      </c>
      <c r="J7" s="406" t="s">
        <v>16</v>
      </c>
      <c r="K7" s="407"/>
      <c r="L7" s="403" t="s">
        <v>17</v>
      </c>
      <c r="M7" s="406" t="s">
        <v>18</v>
      </c>
      <c r="N7" s="407"/>
      <c r="O7" s="408" t="s">
        <v>19</v>
      </c>
    </row>
    <row r="8" spans="1:15" ht="12.75" customHeight="1">
      <c r="A8" s="404"/>
      <c r="B8" s="24" t="s">
        <v>20</v>
      </c>
      <c r="C8" s="24" t="s">
        <v>22</v>
      </c>
      <c r="D8" s="404"/>
      <c r="E8" s="403" t="s">
        <v>24</v>
      </c>
      <c r="F8" s="403" t="s">
        <v>25</v>
      </c>
      <c r="G8" s="409"/>
      <c r="I8" s="404"/>
      <c r="J8" s="24" t="s">
        <v>20</v>
      </c>
      <c r="K8" s="24" t="s">
        <v>22</v>
      </c>
      <c r="L8" s="404"/>
      <c r="M8" s="403" t="s">
        <v>24</v>
      </c>
      <c r="N8" s="403" t="s">
        <v>25</v>
      </c>
      <c r="O8" s="409"/>
    </row>
    <row r="9" spans="1:15" ht="51.75" customHeight="1" thickBot="1">
      <c r="A9" s="405"/>
      <c r="B9" s="25" t="s">
        <v>21</v>
      </c>
      <c r="C9" s="25" t="s">
        <v>23</v>
      </c>
      <c r="D9" s="405"/>
      <c r="E9" s="405"/>
      <c r="F9" s="405"/>
      <c r="G9" s="410"/>
      <c r="I9" s="405"/>
      <c r="J9" s="25" t="s">
        <v>21</v>
      </c>
      <c r="K9" s="25" t="s">
        <v>23</v>
      </c>
      <c r="L9" s="405"/>
      <c r="M9" s="405"/>
      <c r="N9" s="405"/>
      <c r="O9" s="410"/>
    </row>
    <row r="10" spans="1:15" ht="56.25" customHeight="1" thickBot="1">
      <c r="A10" s="408" t="str">
        <f>'Mapa de Riesgos.'!M12</f>
        <v>Seguimiento periodico a los riesgos</v>
      </c>
      <c r="B10" s="411" t="s">
        <v>632</v>
      </c>
      <c r="C10" s="411"/>
      <c r="D10" s="26" t="s">
        <v>26</v>
      </c>
      <c r="E10" s="27">
        <v>15</v>
      </c>
      <c r="F10" s="27"/>
      <c r="G10" s="151" t="s">
        <v>633</v>
      </c>
      <c r="I10" s="408" t="str">
        <f>'Mapa de Riesgos.'!M15</f>
        <v>EL RESPONSABLE VERIFICA LA LISTA DE REQUISITOS (CONTRATACION Y VINCULACION)</v>
      </c>
      <c r="J10" s="411" t="s">
        <v>632</v>
      </c>
      <c r="K10" s="411"/>
      <c r="L10" s="26" t="s">
        <v>26</v>
      </c>
      <c r="M10" s="27">
        <v>15</v>
      </c>
      <c r="N10" s="27"/>
      <c r="O10" s="151" t="s">
        <v>648</v>
      </c>
    </row>
    <row r="11" spans="1:15" ht="46.5" customHeight="1">
      <c r="A11" s="409"/>
      <c r="B11" s="412"/>
      <c r="C11" s="412"/>
      <c r="D11" s="411" t="s">
        <v>27</v>
      </c>
      <c r="E11" s="408">
        <v>5</v>
      </c>
      <c r="F11" s="408"/>
      <c r="G11" s="414" t="s">
        <v>634</v>
      </c>
      <c r="I11" s="409"/>
      <c r="J11" s="412"/>
      <c r="K11" s="412"/>
      <c r="L11" s="411" t="s">
        <v>27</v>
      </c>
      <c r="M11" s="408">
        <v>5</v>
      </c>
      <c r="N11" s="408"/>
      <c r="O11" s="414" t="s">
        <v>634</v>
      </c>
    </row>
    <row r="12" spans="1:15" ht="13.5" customHeight="1" thickBot="1">
      <c r="A12" s="409"/>
      <c r="B12" s="412"/>
      <c r="C12" s="412"/>
      <c r="D12" s="413"/>
      <c r="E12" s="409"/>
      <c r="F12" s="410"/>
      <c r="G12" s="415"/>
      <c r="I12" s="409"/>
      <c r="J12" s="412"/>
      <c r="K12" s="412"/>
      <c r="L12" s="413"/>
      <c r="M12" s="409"/>
      <c r="N12" s="410"/>
      <c r="O12" s="415"/>
    </row>
    <row r="13" spans="1:15" ht="30.75" customHeight="1" thickBot="1">
      <c r="A13" s="409"/>
      <c r="B13" s="412"/>
      <c r="C13" s="412"/>
      <c r="D13" s="153" t="s">
        <v>28</v>
      </c>
      <c r="E13" s="154">
        <v>0</v>
      </c>
      <c r="F13" s="27">
        <v>15</v>
      </c>
      <c r="G13" s="151" t="s">
        <v>635</v>
      </c>
      <c r="I13" s="409"/>
      <c r="J13" s="412"/>
      <c r="K13" s="412"/>
      <c r="L13" s="153" t="s">
        <v>28</v>
      </c>
      <c r="M13" s="154">
        <v>0</v>
      </c>
      <c r="N13" s="27">
        <v>15</v>
      </c>
      <c r="O13" s="151" t="s">
        <v>635</v>
      </c>
    </row>
    <row r="14" spans="1:15" ht="90" thickBot="1">
      <c r="A14" s="409"/>
      <c r="B14" s="412"/>
      <c r="C14" s="412"/>
      <c r="D14" s="153" t="s">
        <v>29</v>
      </c>
      <c r="E14" s="154">
        <v>10</v>
      </c>
      <c r="F14" s="27"/>
      <c r="G14" s="152" t="s">
        <v>636</v>
      </c>
      <c r="I14" s="409"/>
      <c r="J14" s="412"/>
      <c r="K14" s="412"/>
      <c r="L14" s="153" t="s">
        <v>29</v>
      </c>
      <c r="M14" s="154">
        <v>10</v>
      </c>
      <c r="N14" s="27"/>
      <c r="O14" s="152" t="s">
        <v>649</v>
      </c>
    </row>
    <row r="15" spans="1:15" ht="65.25" customHeight="1" thickBot="1">
      <c r="A15" s="409"/>
      <c r="B15" s="412"/>
      <c r="C15" s="412"/>
      <c r="D15" s="26" t="s">
        <v>30</v>
      </c>
      <c r="E15" s="27">
        <v>15</v>
      </c>
      <c r="F15" s="27"/>
      <c r="G15" s="151" t="s">
        <v>637</v>
      </c>
      <c r="I15" s="409"/>
      <c r="J15" s="412"/>
      <c r="K15" s="412"/>
      <c r="L15" s="26" t="s">
        <v>30</v>
      </c>
      <c r="M15" s="27">
        <v>15</v>
      </c>
      <c r="N15" s="27"/>
      <c r="O15" s="151" t="s">
        <v>650</v>
      </c>
    </row>
    <row r="16" spans="1:15" ht="57.75" customHeight="1" thickBot="1">
      <c r="A16" s="409"/>
      <c r="B16" s="412"/>
      <c r="C16" s="412"/>
      <c r="D16" s="26" t="s">
        <v>31</v>
      </c>
      <c r="E16" s="27">
        <v>10</v>
      </c>
      <c r="F16" s="27"/>
      <c r="G16" s="151" t="s">
        <v>638</v>
      </c>
      <c r="I16" s="409"/>
      <c r="J16" s="412"/>
      <c r="K16" s="412"/>
      <c r="L16" s="26" t="s">
        <v>31</v>
      </c>
      <c r="M16" s="27">
        <v>10</v>
      </c>
      <c r="N16" s="27"/>
      <c r="O16" s="151" t="s">
        <v>651</v>
      </c>
    </row>
    <row r="17" spans="1:15" ht="57.75" customHeight="1" thickBot="1">
      <c r="A17" s="409"/>
      <c r="B17" s="412"/>
      <c r="C17" s="412"/>
      <c r="D17" s="26" t="s">
        <v>32</v>
      </c>
      <c r="E17" s="27">
        <v>30</v>
      </c>
      <c r="F17" s="27"/>
      <c r="G17" s="151" t="s">
        <v>639</v>
      </c>
      <c r="I17" s="409"/>
      <c r="J17" s="412"/>
      <c r="K17" s="412"/>
      <c r="L17" s="26" t="s">
        <v>32</v>
      </c>
      <c r="M17" s="27">
        <v>30</v>
      </c>
      <c r="N17" s="27"/>
      <c r="O17" s="151" t="s">
        <v>639</v>
      </c>
    </row>
    <row r="18" spans="1:15" ht="15.75" thickBot="1">
      <c r="A18" s="410"/>
      <c r="B18" s="413"/>
      <c r="C18" s="413"/>
      <c r="D18" s="28" t="s">
        <v>33</v>
      </c>
      <c r="E18" s="27">
        <f>SUM(E10:E17)</f>
        <v>85</v>
      </c>
      <c r="F18" s="27"/>
      <c r="G18" s="27"/>
      <c r="I18" s="410"/>
      <c r="J18" s="413"/>
      <c r="K18" s="413"/>
      <c r="L18" s="28" t="s">
        <v>33</v>
      </c>
      <c r="M18" s="27">
        <f>SUM(M10:M17)</f>
        <v>85</v>
      </c>
      <c r="N18" s="27"/>
      <c r="O18" s="27"/>
    </row>
    <row r="20" spans="1:15" ht="15">
      <c r="A20" s="396" t="s">
        <v>165</v>
      </c>
      <c r="B20" s="396"/>
      <c r="C20" s="396"/>
      <c r="D20" s="396"/>
      <c r="E20" s="396"/>
      <c r="F20" s="396"/>
      <c r="G20" s="396"/>
      <c r="I20" s="396" t="s">
        <v>165</v>
      </c>
      <c r="J20" s="396"/>
      <c r="K20" s="396"/>
      <c r="L20" s="396"/>
      <c r="M20" s="396"/>
      <c r="N20" s="396"/>
      <c r="O20" s="396"/>
    </row>
    <row r="21" spans="1:15" ht="15" thickBot="1">
      <c r="A21" s="149"/>
      <c r="B21" s="149"/>
      <c r="C21" s="149"/>
      <c r="D21" s="149"/>
      <c r="E21" s="149"/>
      <c r="F21" s="149"/>
      <c r="G21" s="149"/>
    </row>
    <row r="22" spans="1:15" ht="13.5" customHeight="1" thickBot="1">
      <c r="A22" s="403" t="s">
        <v>15</v>
      </c>
      <c r="B22" s="406" t="s">
        <v>16</v>
      </c>
      <c r="C22" s="407"/>
      <c r="D22" s="403" t="s">
        <v>17</v>
      </c>
      <c r="E22" s="406" t="s">
        <v>18</v>
      </c>
      <c r="F22" s="407"/>
      <c r="G22" s="408" t="s">
        <v>19</v>
      </c>
      <c r="I22" s="403" t="s">
        <v>15</v>
      </c>
      <c r="J22" s="406" t="s">
        <v>16</v>
      </c>
      <c r="K22" s="407"/>
      <c r="L22" s="403" t="s">
        <v>17</v>
      </c>
      <c r="M22" s="406" t="s">
        <v>18</v>
      </c>
      <c r="N22" s="407"/>
      <c r="O22" s="408" t="s">
        <v>19</v>
      </c>
    </row>
    <row r="23" spans="1:15" ht="12.75" customHeight="1">
      <c r="A23" s="404"/>
      <c r="B23" s="24" t="s">
        <v>20</v>
      </c>
      <c r="C23" s="24" t="s">
        <v>22</v>
      </c>
      <c r="D23" s="404"/>
      <c r="E23" s="403" t="s">
        <v>24</v>
      </c>
      <c r="F23" s="403" t="s">
        <v>25</v>
      </c>
      <c r="G23" s="409"/>
      <c r="I23" s="404"/>
      <c r="J23" s="24" t="s">
        <v>20</v>
      </c>
      <c r="K23" s="24" t="s">
        <v>22</v>
      </c>
      <c r="L23" s="404"/>
      <c r="M23" s="403" t="s">
        <v>24</v>
      </c>
      <c r="N23" s="403" t="s">
        <v>25</v>
      </c>
      <c r="O23" s="409"/>
    </row>
    <row r="24" spans="1:15" ht="45.75" thickBot="1">
      <c r="A24" s="405"/>
      <c r="B24" s="25" t="s">
        <v>21</v>
      </c>
      <c r="C24" s="25" t="s">
        <v>23</v>
      </c>
      <c r="D24" s="405"/>
      <c r="E24" s="405"/>
      <c r="F24" s="405"/>
      <c r="G24" s="410"/>
      <c r="I24" s="405"/>
      <c r="J24" s="25" t="s">
        <v>21</v>
      </c>
      <c r="K24" s="25" t="s">
        <v>23</v>
      </c>
      <c r="L24" s="405"/>
      <c r="M24" s="405"/>
      <c r="N24" s="405"/>
      <c r="O24" s="410"/>
    </row>
    <row r="25" spans="1:15" ht="77.25" thickBot="1">
      <c r="A25" s="408" t="str">
        <f>'Mapa de Riesgos.'!M13</f>
        <v>Seguimiento trimestral a las metas establecidas en los planes de acción</v>
      </c>
      <c r="B25" s="411" t="s">
        <v>632</v>
      </c>
      <c r="C25" s="411"/>
      <c r="D25" s="26" t="s">
        <v>26</v>
      </c>
      <c r="E25" s="27">
        <v>15</v>
      </c>
      <c r="F25" s="27"/>
      <c r="G25" s="152" t="s">
        <v>640</v>
      </c>
      <c r="I25" s="408" t="str">
        <f>'Mapa de Riesgos.'!M16</f>
        <v>Se realizan camapañas de sensibilización a los funcionarios, sobre los valores del Codigo de integridad de la entidad.</v>
      </c>
      <c r="J25" s="411" t="s">
        <v>632</v>
      </c>
      <c r="K25" s="411"/>
      <c r="L25" s="26" t="s">
        <v>26</v>
      </c>
      <c r="M25" s="27">
        <v>15</v>
      </c>
      <c r="N25" s="27"/>
      <c r="O25" s="151" t="s">
        <v>654</v>
      </c>
    </row>
    <row r="26" spans="1:15" ht="24" customHeight="1">
      <c r="A26" s="409"/>
      <c r="B26" s="412"/>
      <c r="C26" s="412"/>
      <c r="D26" s="411" t="s">
        <v>27</v>
      </c>
      <c r="E26" s="408">
        <v>5</v>
      </c>
      <c r="F26" s="408"/>
      <c r="G26" s="414" t="s">
        <v>634</v>
      </c>
      <c r="I26" s="409"/>
      <c r="J26" s="412"/>
      <c r="K26" s="412"/>
      <c r="L26" s="411" t="s">
        <v>27</v>
      </c>
      <c r="M26" s="408">
        <v>5</v>
      </c>
      <c r="N26" s="408"/>
      <c r="O26" s="414" t="s">
        <v>634</v>
      </c>
    </row>
    <row r="27" spans="1:15" ht="32.25" customHeight="1" thickBot="1">
      <c r="A27" s="409"/>
      <c r="B27" s="412"/>
      <c r="C27" s="412"/>
      <c r="D27" s="413"/>
      <c r="E27" s="410"/>
      <c r="F27" s="410"/>
      <c r="G27" s="415"/>
      <c r="I27" s="409"/>
      <c r="J27" s="412"/>
      <c r="K27" s="412"/>
      <c r="L27" s="413"/>
      <c r="M27" s="409"/>
      <c r="N27" s="410"/>
      <c r="O27" s="415"/>
    </row>
    <row r="28" spans="1:15" ht="15.75" thickBot="1">
      <c r="A28" s="409"/>
      <c r="B28" s="412"/>
      <c r="C28" s="412"/>
      <c r="D28" s="26" t="s">
        <v>28</v>
      </c>
      <c r="E28" s="27">
        <v>0</v>
      </c>
      <c r="F28" s="27">
        <v>15</v>
      </c>
      <c r="G28" s="151" t="s">
        <v>635</v>
      </c>
      <c r="I28" s="409"/>
      <c r="J28" s="412"/>
      <c r="K28" s="412"/>
      <c r="L28" s="153" t="s">
        <v>28</v>
      </c>
      <c r="M28" s="154">
        <v>0</v>
      </c>
      <c r="N28" s="27">
        <v>15</v>
      </c>
      <c r="O28" s="151" t="s">
        <v>635</v>
      </c>
    </row>
    <row r="29" spans="1:15" ht="115.5" thickBot="1">
      <c r="A29" s="409"/>
      <c r="B29" s="412"/>
      <c r="C29" s="412"/>
      <c r="D29" s="26" t="s">
        <v>29</v>
      </c>
      <c r="E29" s="27">
        <v>10</v>
      </c>
      <c r="F29" s="27"/>
      <c r="G29" s="152" t="s">
        <v>641</v>
      </c>
      <c r="I29" s="409"/>
      <c r="J29" s="412"/>
      <c r="K29" s="412"/>
      <c r="L29" s="153" t="s">
        <v>29</v>
      </c>
      <c r="M29" s="154">
        <v>10</v>
      </c>
      <c r="N29" s="27"/>
      <c r="O29" s="152" t="s">
        <v>655</v>
      </c>
    </row>
    <row r="30" spans="1:15" ht="39" thickBot="1">
      <c r="A30" s="409"/>
      <c r="B30" s="412"/>
      <c r="C30" s="412"/>
      <c r="D30" s="26" t="s">
        <v>30</v>
      </c>
      <c r="E30" s="27">
        <v>15</v>
      </c>
      <c r="F30" s="27"/>
      <c r="G30" s="151" t="s">
        <v>642</v>
      </c>
      <c r="I30" s="409"/>
      <c r="J30" s="412"/>
      <c r="K30" s="412"/>
      <c r="L30" s="26" t="s">
        <v>30</v>
      </c>
      <c r="M30" s="27">
        <v>15</v>
      </c>
      <c r="N30" s="27"/>
      <c r="O30" s="151" t="s">
        <v>311</v>
      </c>
    </row>
    <row r="31" spans="1:15" ht="217.5" thickBot="1">
      <c r="A31" s="409"/>
      <c r="B31" s="412"/>
      <c r="C31" s="412"/>
      <c r="D31" s="26" t="s">
        <v>31</v>
      </c>
      <c r="E31" s="27">
        <v>10</v>
      </c>
      <c r="F31" s="27"/>
      <c r="G31" s="151" t="s">
        <v>643</v>
      </c>
      <c r="I31" s="409"/>
      <c r="J31" s="412"/>
      <c r="K31" s="412"/>
      <c r="L31" s="26" t="s">
        <v>31</v>
      </c>
      <c r="M31" s="27">
        <v>10</v>
      </c>
      <c r="N31" s="27"/>
      <c r="O31" s="151" t="s">
        <v>656</v>
      </c>
    </row>
    <row r="32" spans="1:15" ht="115.5" thickBot="1">
      <c r="A32" s="409"/>
      <c r="B32" s="412"/>
      <c r="C32" s="412"/>
      <c r="D32" s="26" t="s">
        <v>32</v>
      </c>
      <c r="E32" s="27">
        <v>30</v>
      </c>
      <c r="F32" s="27"/>
      <c r="G32" s="151" t="s">
        <v>639</v>
      </c>
      <c r="I32" s="409"/>
      <c r="J32" s="412"/>
      <c r="K32" s="412"/>
      <c r="L32" s="26" t="s">
        <v>32</v>
      </c>
      <c r="M32" s="27">
        <v>30</v>
      </c>
      <c r="N32" s="27"/>
      <c r="O32" s="151" t="s">
        <v>639</v>
      </c>
    </row>
    <row r="33" spans="1:15" ht="15.75" thickBot="1">
      <c r="A33" s="410"/>
      <c r="B33" s="413"/>
      <c r="C33" s="413"/>
      <c r="D33" s="28" t="s">
        <v>33</v>
      </c>
      <c r="E33" s="27">
        <f>SUM(E25:E32)</f>
        <v>85</v>
      </c>
      <c r="F33" s="27"/>
      <c r="G33" s="27"/>
      <c r="I33" s="410"/>
      <c r="J33" s="413"/>
      <c r="K33" s="413"/>
      <c r="L33" s="28" t="s">
        <v>33</v>
      </c>
      <c r="M33" s="27">
        <f>SUM(M25:M32)</f>
        <v>85</v>
      </c>
      <c r="N33" s="27"/>
      <c r="O33" s="27"/>
    </row>
    <row r="35" spans="1:15" ht="15">
      <c r="A35" s="396" t="s">
        <v>165</v>
      </c>
      <c r="B35" s="396"/>
      <c r="C35" s="396"/>
      <c r="D35" s="396"/>
      <c r="E35" s="396"/>
      <c r="F35" s="396"/>
      <c r="G35" s="396"/>
    </row>
    <row r="36" spans="1:15" ht="15" thickBot="1">
      <c r="A36" s="149"/>
      <c r="B36" s="149"/>
      <c r="C36" s="149"/>
      <c r="D36" s="149"/>
      <c r="E36" s="149"/>
      <c r="F36" s="149"/>
      <c r="G36" s="149"/>
    </row>
    <row r="37" spans="1:15" ht="13.5" customHeight="1" thickBot="1">
      <c r="A37" s="403" t="s">
        <v>15</v>
      </c>
      <c r="B37" s="406" t="s">
        <v>16</v>
      </c>
      <c r="C37" s="407"/>
      <c r="D37" s="403" t="s">
        <v>17</v>
      </c>
      <c r="E37" s="406" t="s">
        <v>18</v>
      </c>
      <c r="F37" s="407"/>
      <c r="G37" s="408" t="s">
        <v>19</v>
      </c>
      <c r="I37" s="403" t="s">
        <v>15</v>
      </c>
      <c r="J37" s="406" t="s">
        <v>16</v>
      </c>
      <c r="K37" s="407"/>
      <c r="L37" s="403" t="s">
        <v>17</v>
      </c>
      <c r="M37" s="406" t="s">
        <v>18</v>
      </c>
      <c r="N37" s="407"/>
      <c r="O37" s="408" t="s">
        <v>19</v>
      </c>
    </row>
    <row r="38" spans="1:15" ht="12.75" customHeight="1">
      <c r="A38" s="404"/>
      <c r="B38" s="24" t="s">
        <v>20</v>
      </c>
      <c r="C38" s="24" t="s">
        <v>22</v>
      </c>
      <c r="D38" s="404"/>
      <c r="E38" s="403" t="s">
        <v>24</v>
      </c>
      <c r="F38" s="403" t="s">
        <v>25</v>
      </c>
      <c r="G38" s="409"/>
      <c r="I38" s="404"/>
      <c r="J38" s="24" t="s">
        <v>20</v>
      </c>
      <c r="K38" s="24" t="s">
        <v>22</v>
      </c>
      <c r="L38" s="404"/>
      <c r="M38" s="403" t="s">
        <v>24</v>
      </c>
      <c r="N38" s="403" t="s">
        <v>25</v>
      </c>
      <c r="O38" s="409"/>
    </row>
    <row r="39" spans="1:15" ht="45.75" thickBot="1">
      <c r="A39" s="405"/>
      <c r="B39" s="25" t="s">
        <v>21</v>
      </c>
      <c r="C39" s="25" t="s">
        <v>23</v>
      </c>
      <c r="D39" s="405"/>
      <c r="E39" s="405"/>
      <c r="F39" s="405"/>
      <c r="G39" s="410"/>
      <c r="I39" s="405"/>
      <c r="J39" s="25" t="s">
        <v>21</v>
      </c>
      <c r="K39" s="25" t="s">
        <v>23</v>
      </c>
      <c r="L39" s="405"/>
      <c r="M39" s="405"/>
      <c r="N39" s="405"/>
      <c r="O39" s="410"/>
    </row>
    <row r="40" spans="1:15" ht="332.25" thickBot="1">
      <c r="A40" s="408" t="str">
        <f>'Mapa de Riesgos.'!M14</f>
        <v>Evaluar el SGC en las Auditorias Internas, revisión por la Dirección</v>
      </c>
      <c r="B40" s="411" t="s">
        <v>632</v>
      </c>
      <c r="C40" s="411"/>
      <c r="D40" s="26" t="s">
        <v>26</v>
      </c>
      <c r="E40" s="27">
        <v>15</v>
      </c>
      <c r="F40" s="27"/>
      <c r="G40" s="152" t="s">
        <v>644</v>
      </c>
      <c r="I40" s="408" t="str">
        <f>'Mapa de Riesgos.'!M17</f>
        <v>Rendición de cuentas a la ciudadania y al concejo de la entidad</v>
      </c>
      <c r="J40" s="411" t="s">
        <v>632</v>
      </c>
      <c r="K40" s="411"/>
      <c r="L40" s="26" t="s">
        <v>26</v>
      </c>
      <c r="M40" s="27">
        <v>15</v>
      </c>
      <c r="N40" s="27"/>
      <c r="O40" s="152" t="s">
        <v>659</v>
      </c>
    </row>
    <row r="41" spans="1:15" ht="12.75" customHeight="1">
      <c r="A41" s="409"/>
      <c r="B41" s="412"/>
      <c r="C41" s="412"/>
      <c r="D41" s="411" t="s">
        <v>27</v>
      </c>
      <c r="E41" s="408">
        <v>5</v>
      </c>
      <c r="F41" s="408"/>
      <c r="G41" s="414" t="s">
        <v>634</v>
      </c>
      <c r="I41" s="409"/>
      <c r="J41" s="412"/>
      <c r="K41" s="412"/>
      <c r="L41" s="411" t="s">
        <v>27</v>
      </c>
      <c r="M41" s="408">
        <v>5</v>
      </c>
      <c r="N41" s="408"/>
      <c r="O41" s="414" t="s">
        <v>634</v>
      </c>
    </row>
    <row r="42" spans="1:15" ht="13.5" customHeight="1" thickBot="1">
      <c r="A42" s="409"/>
      <c r="B42" s="412"/>
      <c r="C42" s="412"/>
      <c r="D42" s="413"/>
      <c r="E42" s="410"/>
      <c r="F42" s="410"/>
      <c r="G42" s="415"/>
      <c r="I42" s="409"/>
      <c r="J42" s="412"/>
      <c r="K42" s="412"/>
      <c r="L42" s="413"/>
      <c r="M42" s="410"/>
      <c r="N42" s="410"/>
      <c r="O42" s="415"/>
    </row>
    <row r="43" spans="1:15" ht="15.75" thickBot="1">
      <c r="A43" s="409"/>
      <c r="B43" s="412"/>
      <c r="C43" s="412"/>
      <c r="D43" s="26" t="s">
        <v>28</v>
      </c>
      <c r="E43" s="27">
        <v>0</v>
      </c>
      <c r="F43" s="27">
        <v>15</v>
      </c>
      <c r="G43" s="151" t="s">
        <v>635</v>
      </c>
      <c r="I43" s="409"/>
      <c r="J43" s="412"/>
      <c r="K43" s="412"/>
      <c r="L43" s="26" t="s">
        <v>28</v>
      </c>
      <c r="M43" s="27">
        <v>0</v>
      </c>
      <c r="N43" s="27">
        <v>15</v>
      </c>
      <c r="O43" s="151" t="s">
        <v>635</v>
      </c>
    </row>
    <row r="44" spans="1:15" ht="39" thickBot="1">
      <c r="A44" s="409"/>
      <c r="B44" s="412"/>
      <c r="C44" s="412"/>
      <c r="D44" s="26" t="s">
        <v>29</v>
      </c>
      <c r="E44" s="27">
        <v>10</v>
      </c>
      <c r="F44" s="27"/>
      <c r="G44" s="152" t="s">
        <v>641</v>
      </c>
      <c r="I44" s="409"/>
      <c r="J44" s="412"/>
      <c r="K44" s="412"/>
      <c r="L44" s="26" t="s">
        <v>29</v>
      </c>
      <c r="M44" s="27">
        <v>10</v>
      </c>
      <c r="N44" s="27"/>
      <c r="O44" s="152" t="s">
        <v>641</v>
      </c>
    </row>
    <row r="45" spans="1:15" ht="39" thickBot="1">
      <c r="A45" s="409"/>
      <c r="B45" s="412"/>
      <c r="C45" s="412"/>
      <c r="D45" s="26" t="s">
        <v>30</v>
      </c>
      <c r="E45" s="27">
        <v>15</v>
      </c>
      <c r="F45" s="27"/>
      <c r="G45" s="151" t="s">
        <v>249</v>
      </c>
      <c r="I45" s="409"/>
      <c r="J45" s="412"/>
      <c r="K45" s="412"/>
      <c r="L45" s="26" t="s">
        <v>30</v>
      </c>
      <c r="M45" s="27">
        <v>15</v>
      </c>
      <c r="N45" s="27"/>
      <c r="O45" s="151" t="s">
        <v>660</v>
      </c>
    </row>
    <row r="46" spans="1:15" ht="128.25" thickBot="1">
      <c r="A46" s="409"/>
      <c r="B46" s="412"/>
      <c r="C46" s="412"/>
      <c r="D46" s="26" t="s">
        <v>31</v>
      </c>
      <c r="E46" s="27">
        <v>10</v>
      </c>
      <c r="F46" s="27"/>
      <c r="G46" s="155" t="s">
        <v>645</v>
      </c>
      <c r="I46" s="409"/>
      <c r="J46" s="412"/>
      <c r="K46" s="412"/>
      <c r="L46" s="26" t="s">
        <v>31</v>
      </c>
      <c r="M46" s="27">
        <v>10</v>
      </c>
      <c r="N46" s="27"/>
      <c r="O46" s="155" t="s">
        <v>661</v>
      </c>
    </row>
    <row r="47" spans="1:15" ht="115.5" thickBot="1">
      <c r="A47" s="409"/>
      <c r="B47" s="412"/>
      <c r="C47" s="412"/>
      <c r="D47" s="26" t="s">
        <v>32</v>
      </c>
      <c r="E47" s="27">
        <v>30</v>
      </c>
      <c r="F47" s="27"/>
      <c r="G47" s="151" t="s">
        <v>639</v>
      </c>
      <c r="I47" s="409"/>
      <c r="J47" s="412"/>
      <c r="K47" s="412"/>
      <c r="L47" s="26" t="s">
        <v>32</v>
      </c>
      <c r="M47" s="27">
        <v>30</v>
      </c>
      <c r="N47" s="27"/>
      <c r="O47" s="151" t="s">
        <v>639</v>
      </c>
    </row>
    <row r="48" spans="1:15" ht="15.75" thickBot="1">
      <c r="A48" s="410"/>
      <c r="B48" s="413"/>
      <c r="C48" s="413"/>
      <c r="D48" s="28" t="s">
        <v>33</v>
      </c>
      <c r="E48" s="27">
        <f>SUM(E40:E47)</f>
        <v>85</v>
      </c>
      <c r="F48" s="27"/>
      <c r="G48" s="27"/>
      <c r="I48" s="410"/>
      <c r="J48" s="413"/>
      <c r="K48" s="413"/>
      <c r="L48" s="28" t="s">
        <v>33</v>
      </c>
      <c r="M48" s="27">
        <f>SUM(M40:M47)</f>
        <v>85</v>
      </c>
      <c r="N48" s="27"/>
      <c r="O48" s="27"/>
    </row>
    <row r="49" spans="1:7" ht="14.25">
      <c r="A49" s="149"/>
      <c r="B49" s="149"/>
      <c r="C49" s="149"/>
      <c r="D49" s="149"/>
      <c r="E49" s="149"/>
      <c r="F49" s="149"/>
      <c r="G49" s="149"/>
    </row>
    <row r="50" spans="1:7" ht="14.25">
      <c r="A50" s="149"/>
      <c r="B50" s="149"/>
      <c r="C50" s="149"/>
      <c r="D50" s="149"/>
      <c r="E50" s="149"/>
      <c r="F50" s="149"/>
      <c r="G50" s="149"/>
    </row>
    <row r="51" spans="1:7" ht="14.25">
      <c r="A51" s="149"/>
      <c r="B51" s="149"/>
      <c r="C51" s="149"/>
      <c r="D51" s="149"/>
      <c r="E51" s="149"/>
      <c r="F51" s="149"/>
      <c r="G51" s="149"/>
    </row>
    <row r="52" spans="1:7" ht="14.25">
      <c r="A52" s="149"/>
      <c r="B52" s="149"/>
      <c r="C52" s="149"/>
      <c r="D52" s="149"/>
      <c r="E52" s="149"/>
      <c r="F52" s="149"/>
      <c r="G52" s="149"/>
    </row>
    <row r="53" spans="1:7" ht="14.25">
      <c r="A53" s="149"/>
      <c r="B53" s="149"/>
      <c r="C53" s="149"/>
      <c r="D53" s="149"/>
      <c r="E53" s="149"/>
      <c r="F53" s="149"/>
      <c r="G53" s="149"/>
    </row>
    <row r="54" spans="1:7" ht="14.25">
      <c r="A54" s="149"/>
      <c r="B54" s="149"/>
      <c r="C54" s="149"/>
      <c r="D54" s="149"/>
      <c r="E54" s="149"/>
      <c r="F54" s="149"/>
      <c r="G54" s="149"/>
    </row>
    <row r="55" spans="1:7" ht="14.25">
      <c r="A55" s="149"/>
      <c r="B55" s="149"/>
      <c r="C55" s="149"/>
      <c r="D55" s="149"/>
      <c r="E55" s="149"/>
      <c r="F55" s="149"/>
      <c r="G55" s="149"/>
    </row>
    <row r="56" spans="1:7" ht="14.25">
      <c r="A56" s="149"/>
      <c r="B56" s="149"/>
      <c r="C56" s="149"/>
      <c r="D56" s="149"/>
      <c r="E56" s="149"/>
      <c r="F56" s="149"/>
      <c r="G56" s="149"/>
    </row>
    <row r="57" spans="1:7" ht="14.25">
      <c r="A57" s="149"/>
      <c r="B57" s="149"/>
      <c r="C57" s="149"/>
      <c r="D57" s="149"/>
      <c r="E57" s="149"/>
      <c r="F57" s="149"/>
      <c r="G57" s="149"/>
    </row>
    <row r="58" spans="1:7" ht="14.25">
      <c r="A58" s="149"/>
      <c r="B58" s="149"/>
      <c r="C58" s="149"/>
      <c r="D58" s="149"/>
      <c r="E58" s="149"/>
      <c r="F58" s="149"/>
      <c r="G58" s="149"/>
    </row>
    <row r="59" spans="1:7" ht="14.25">
      <c r="A59" s="149"/>
      <c r="B59" s="149"/>
      <c r="C59" s="149"/>
      <c r="D59" s="149"/>
      <c r="E59" s="149"/>
      <c r="F59" s="149"/>
      <c r="G59" s="149"/>
    </row>
    <row r="60" spans="1:7" ht="14.25">
      <c r="A60" s="149"/>
      <c r="B60" s="149"/>
      <c r="C60" s="149"/>
      <c r="D60" s="149"/>
      <c r="E60" s="149"/>
      <c r="F60" s="149"/>
      <c r="G60" s="149"/>
    </row>
    <row r="61" spans="1:7" ht="14.25">
      <c r="A61" s="149"/>
      <c r="B61" s="149"/>
      <c r="C61" s="149"/>
      <c r="D61" s="149"/>
      <c r="E61" s="149"/>
      <c r="F61" s="149"/>
      <c r="G61" s="149"/>
    </row>
    <row r="62" spans="1:7" ht="14.25">
      <c r="A62" s="149"/>
      <c r="B62" s="149"/>
      <c r="C62" s="149"/>
      <c r="D62" s="149"/>
      <c r="E62" s="149"/>
      <c r="F62" s="149"/>
      <c r="G62" s="149"/>
    </row>
    <row r="63" spans="1:7" ht="14.25">
      <c r="A63" s="149"/>
      <c r="B63" s="149"/>
      <c r="C63" s="149"/>
      <c r="D63" s="149"/>
      <c r="E63" s="149"/>
      <c r="F63" s="149"/>
      <c r="G63" s="149"/>
    </row>
    <row r="64" spans="1:7" ht="14.25">
      <c r="A64" s="149"/>
      <c r="B64" s="149"/>
      <c r="C64" s="149"/>
      <c r="D64" s="149"/>
      <c r="E64" s="149"/>
      <c r="F64" s="149"/>
      <c r="G64" s="149"/>
    </row>
    <row r="65" spans="1:9" ht="14.25">
      <c r="A65" s="149"/>
      <c r="B65" s="149"/>
      <c r="C65" s="149"/>
      <c r="D65" s="149"/>
      <c r="E65" s="149"/>
      <c r="F65" s="149"/>
      <c r="G65" s="149"/>
    </row>
    <row r="66" spans="1:9" ht="14.25">
      <c r="A66" s="149"/>
      <c r="B66" s="149"/>
      <c r="C66" s="149"/>
      <c r="D66" s="149"/>
      <c r="E66" s="149"/>
      <c r="F66" s="149"/>
      <c r="G66" s="149"/>
    </row>
    <row r="68" spans="1:9">
      <c r="C68" s="395"/>
      <c r="D68" s="395"/>
    </row>
    <row r="69" spans="1:9" ht="13.5" thickBot="1"/>
    <row r="70" spans="1:9" ht="32.25" customHeight="1">
      <c r="A70" s="57"/>
      <c r="B70" s="391" t="s">
        <v>182</v>
      </c>
      <c r="C70" s="392"/>
      <c r="D70" s="397" t="s">
        <v>183</v>
      </c>
      <c r="E70" s="398"/>
      <c r="F70" s="398"/>
      <c r="G70" s="399"/>
      <c r="H70" s="66"/>
    </row>
    <row r="71" spans="1:9" ht="18.75" customHeight="1">
      <c r="A71" s="57"/>
      <c r="B71" s="393"/>
      <c r="C71" s="394"/>
      <c r="D71" s="400" t="s">
        <v>184</v>
      </c>
      <c r="E71" s="401"/>
      <c r="F71" s="401"/>
      <c r="G71" s="402"/>
      <c r="H71" s="66"/>
    </row>
    <row r="72" spans="1:9" ht="27" customHeight="1">
      <c r="A72" s="57"/>
      <c r="B72" s="393"/>
      <c r="C72" s="394"/>
      <c r="D72" s="400" t="s">
        <v>185</v>
      </c>
      <c r="E72" s="401"/>
      <c r="F72" s="401"/>
      <c r="G72" s="402"/>
      <c r="H72" s="66"/>
    </row>
    <row r="73" spans="1:9" ht="23.25" customHeight="1">
      <c r="A73" s="57"/>
      <c r="B73" s="416" t="s">
        <v>186</v>
      </c>
      <c r="C73" s="417"/>
      <c r="D73" s="420">
        <v>0</v>
      </c>
      <c r="E73" s="421"/>
      <c r="F73" s="421"/>
      <c r="G73" s="422"/>
      <c r="H73" s="67"/>
    </row>
    <row r="74" spans="1:9" ht="17.25" customHeight="1">
      <c r="B74" s="416" t="s">
        <v>187</v>
      </c>
      <c r="C74" s="417"/>
      <c r="D74" s="420">
        <v>1</v>
      </c>
      <c r="E74" s="421"/>
      <c r="F74" s="421"/>
      <c r="G74" s="422"/>
      <c r="H74" s="67"/>
    </row>
    <row r="75" spans="1:9" ht="20.25" customHeight="1" thickBot="1">
      <c r="B75" s="418" t="s">
        <v>188</v>
      </c>
      <c r="C75" s="419"/>
      <c r="D75" s="423">
        <v>2</v>
      </c>
      <c r="E75" s="424"/>
      <c r="F75" s="424"/>
      <c r="G75" s="425"/>
      <c r="H75" s="67"/>
    </row>
    <row r="80" spans="1:9">
      <c r="D80" s="65"/>
      <c r="E80" s="65"/>
      <c r="F80" s="65"/>
      <c r="G80" s="65"/>
      <c r="H80" s="65"/>
      <c r="I80" s="65"/>
    </row>
    <row r="81" spans="4:9">
      <c r="D81" s="65"/>
      <c r="E81" s="65"/>
      <c r="F81" s="65"/>
      <c r="G81" s="65"/>
      <c r="H81" s="65"/>
      <c r="I81" s="65"/>
    </row>
    <row r="82" spans="4:9">
      <c r="D82" s="65"/>
      <c r="E82" s="65"/>
      <c r="F82" s="65"/>
      <c r="G82" s="65"/>
      <c r="H82" s="65"/>
      <c r="I82" s="65"/>
    </row>
    <row r="83" spans="4:9">
      <c r="D83" s="65"/>
      <c r="E83" s="65"/>
      <c r="F83" s="65"/>
      <c r="G83" s="65"/>
      <c r="H83" s="65"/>
      <c r="I83" s="65"/>
    </row>
    <row r="84" spans="4:9">
      <c r="D84" s="65"/>
      <c r="E84" s="65"/>
      <c r="F84" s="65"/>
      <c r="G84" s="65"/>
      <c r="H84" s="65"/>
      <c r="I84" s="65"/>
    </row>
    <row r="85" spans="4:9">
      <c r="D85" s="65"/>
      <c r="E85" s="65"/>
      <c r="F85" s="65"/>
      <c r="G85" s="65"/>
      <c r="H85" s="65"/>
      <c r="I85" s="65"/>
    </row>
    <row r="86" spans="4:9">
      <c r="D86" s="65"/>
      <c r="E86" s="65"/>
      <c r="F86" s="65"/>
      <c r="G86" s="65"/>
      <c r="H86" s="65"/>
      <c r="I86" s="65"/>
    </row>
    <row r="87" spans="4:9">
      <c r="D87" s="65"/>
      <c r="E87" s="65"/>
      <c r="F87" s="65"/>
      <c r="G87" s="65"/>
      <c r="H87" s="65"/>
      <c r="I87" s="65"/>
    </row>
    <row r="88" spans="4:9">
      <c r="D88" s="65"/>
      <c r="E88" s="65"/>
      <c r="F88" s="65"/>
      <c r="G88" s="65"/>
      <c r="H88" s="65"/>
      <c r="I88" s="65"/>
    </row>
    <row r="89" spans="4:9">
      <c r="D89" s="65"/>
      <c r="E89" s="65"/>
      <c r="F89" s="65"/>
      <c r="G89" s="65"/>
      <c r="H89" s="65"/>
      <c r="I89" s="65"/>
    </row>
  </sheetData>
  <mergeCells count="103">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E37:F37"/>
    <mergeCell ref="G37:G39"/>
    <mergeCell ref="E38:E39"/>
    <mergeCell ref="F38:F39"/>
    <mergeCell ref="A25:A33"/>
    <mergeCell ref="B25:B33"/>
    <mergeCell ref="C25:C33"/>
    <mergeCell ref="D26:D27"/>
    <mergeCell ref="E26:E27"/>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s>
  <pageMargins left="0.7" right="0.7" top="0.75" bottom="0.75" header="0.3" footer="0.3"/>
  <pageSetup orientation="portrait"/>
  <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dimension ref="A1:AA64"/>
  <sheetViews>
    <sheetView topLeftCell="A31" zoomScale="68" zoomScaleNormal="68" workbookViewId="0">
      <selection activeCell="P9" sqref="P9"/>
    </sheetView>
  </sheetViews>
  <sheetFormatPr baseColWidth="10" defaultRowHeight="12.75"/>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c r="A1" s="458"/>
      <c r="B1" s="458"/>
      <c r="C1" s="387" t="s">
        <v>34</v>
      </c>
      <c r="D1" s="387"/>
      <c r="E1" s="387"/>
      <c r="F1" s="427" t="s">
        <v>216</v>
      </c>
      <c r="G1" s="427"/>
      <c r="J1" s="458"/>
      <c r="K1" s="458"/>
      <c r="L1" s="387"/>
      <c r="M1" s="387"/>
      <c r="N1" s="427" t="s">
        <v>216</v>
      </c>
      <c r="O1" s="427"/>
    </row>
    <row r="2" spans="1:27" ht="15.75" customHeight="1">
      <c r="A2" s="458"/>
      <c r="B2" s="458"/>
      <c r="C2" s="387"/>
      <c r="D2" s="387"/>
      <c r="E2" s="387"/>
      <c r="F2" s="427" t="s">
        <v>49</v>
      </c>
      <c r="G2" s="427"/>
      <c r="J2" s="458"/>
      <c r="K2" s="458"/>
      <c r="L2" s="387"/>
      <c r="M2" s="387"/>
      <c r="N2" s="427" t="s">
        <v>49</v>
      </c>
      <c r="O2" s="427"/>
    </row>
    <row r="3" spans="1:27" ht="15.75" customHeight="1">
      <c r="A3" s="458"/>
      <c r="B3" s="458"/>
      <c r="C3" s="387"/>
      <c r="D3" s="387"/>
      <c r="E3" s="387"/>
      <c r="F3" s="463" t="s">
        <v>223</v>
      </c>
      <c r="G3" s="464"/>
      <c r="J3" s="458"/>
      <c r="K3" s="458"/>
      <c r="L3" s="387"/>
      <c r="M3" s="387"/>
      <c r="N3" s="463" t="s">
        <v>223</v>
      </c>
      <c r="O3" s="464"/>
    </row>
    <row r="4" spans="1:27" ht="13.5" thickBot="1">
      <c r="A4" s="160"/>
      <c r="B4" s="160"/>
      <c r="C4" s="160"/>
      <c r="D4" s="160"/>
      <c r="E4" s="160"/>
      <c r="F4" s="160"/>
      <c r="G4" s="160"/>
    </row>
    <row r="5" spans="1:27" ht="15" customHeight="1" thickBot="1">
      <c r="A5" s="453" t="s">
        <v>15</v>
      </c>
      <c r="B5" s="456" t="s">
        <v>16</v>
      </c>
      <c r="C5" s="457"/>
      <c r="D5" s="453" t="s">
        <v>17</v>
      </c>
      <c r="E5" s="456" t="s">
        <v>662</v>
      </c>
      <c r="F5" s="457"/>
      <c r="G5" s="447" t="s">
        <v>19</v>
      </c>
      <c r="J5" s="468" t="s">
        <v>663</v>
      </c>
      <c r="K5" s="469"/>
      <c r="L5" s="469"/>
      <c r="M5" s="469"/>
      <c r="N5" s="470"/>
      <c r="O5" s="470"/>
      <c r="P5" s="161"/>
      <c r="X5" s="161"/>
    </row>
    <row r="6" spans="1:27" ht="26.25" thickBot="1">
      <c r="A6" s="454"/>
      <c r="B6" s="162" t="s">
        <v>20</v>
      </c>
      <c r="C6" s="162" t="s">
        <v>22</v>
      </c>
      <c r="D6" s="454"/>
      <c r="E6" s="453" t="s">
        <v>24</v>
      </c>
      <c r="F6" s="453" t="s">
        <v>25</v>
      </c>
      <c r="G6" s="448"/>
      <c r="J6" s="471" t="s">
        <v>664</v>
      </c>
      <c r="K6" s="473" t="s">
        <v>665</v>
      </c>
      <c r="L6" s="474"/>
      <c r="M6" s="163" t="s">
        <v>666</v>
      </c>
      <c r="N6" s="467" t="s">
        <v>667</v>
      </c>
      <c r="O6" s="467"/>
      <c r="P6" s="161"/>
      <c r="X6" s="161"/>
    </row>
    <row r="7" spans="1:27" ht="51.75" customHeight="1" thickBot="1">
      <c r="A7" s="455"/>
      <c r="B7" s="164" t="s">
        <v>21</v>
      </c>
      <c r="C7" s="164" t="s">
        <v>23</v>
      </c>
      <c r="D7" s="455"/>
      <c r="E7" s="455"/>
      <c r="F7" s="455"/>
      <c r="G7" s="449"/>
      <c r="I7" s="165"/>
      <c r="J7" s="472"/>
      <c r="K7" s="166" t="s">
        <v>20</v>
      </c>
      <c r="L7" s="166" t="s">
        <v>22</v>
      </c>
      <c r="M7" s="163" t="s">
        <v>669</v>
      </c>
      <c r="N7" s="167" t="s">
        <v>670</v>
      </c>
      <c r="O7" s="168" t="s">
        <v>671</v>
      </c>
      <c r="P7" s="161"/>
      <c r="X7" s="161"/>
    </row>
    <row r="8" spans="1:27" ht="102.75" thickBot="1">
      <c r="A8" s="447" t="str">
        <f>'Mapa de Riesgos.'!M20</f>
        <v>Generación de alertas automáticas a trvés del software de PQRD, avisos del tiempo de repuesta</v>
      </c>
      <c r="B8" s="450" t="s">
        <v>632</v>
      </c>
      <c r="C8" s="450"/>
      <c r="D8" s="169" t="s">
        <v>26</v>
      </c>
      <c r="E8" s="151">
        <v>15</v>
      </c>
      <c r="F8" s="151">
        <v>0</v>
      </c>
      <c r="G8" s="152" t="s">
        <v>672</v>
      </c>
      <c r="I8" s="165"/>
      <c r="J8" s="170" t="s">
        <v>327</v>
      </c>
      <c r="K8" s="171"/>
      <c r="L8" s="171"/>
      <c r="M8" s="172" t="s">
        <v>673</v>
      </c>
      <c r="N8" s="173">
        <v>15</v>
      </c>
      <c r="O8" s="174"/>
      <c r="P8" s="161"/>
      <c r="X8" s="161"/>
    </row>
    <row r="9" spans="1:27" ht="102.75" thickBot="1">
      <c r="A9" s="448"/>
      <c r="B9" s="451"/>
      <c r="C9" s="451"/>
      <c r="D9" s="450" t="s">
        <v>27</v>
      </c>
      <c r="E9" s="414">
        <v>5</v>
      </c>
      <c r="F9" s="414">
        <v>0</v>
      </c>
      <c r="G9" s="414" t="s">
        <v>674</v>
      </c>
      <c r="I9" s="165"/>
      <c r="J9" s="170" t="s">
        <v>330</v>
      </c>
      <c r="K9" s="171" t="s">
        <v>675</v>
      </c>
      <c r="L9" s="171"/>
      <c r="M9" s="172" t="s">
        <v>676</v>
      </c>
      <c r="N9" s="173">
        <v>5</v>
      </c>
      <c r="O9" s="174"/>
      <c r="P9" s="161"/>
      <c r="X9" s="161"/>
    </row>
    <row r="10" spans="1:27" ht="128.25" thickBot="1">
      <c r="A10" s="448"/>
      <c r="B10" s="451"/>
      <c r="C10" s="451"/>
      <c r="D10" s="452"/>
      <c r="E10" s="415"/>
      <c r="F10" s="415"/>
      <c r="G10" s="415"/>
      <c r="J10" s="170" t="s">
        <v>363</v>
      </c>
      <c r="K10" s="171" t="s">
        <v>675</v>
      </c>
      <c r="L10" s="171"/>
      <c r="M10" s="172" t="s">
        <v>677</v>
      </c>
      <c r="N10" s="173">
        <v>15</v>
      </c>
      <c r="O10" s="174"/>
      <c r="P10" s="161"/>
      <c r="X10" s="161"/>
    </row>
    <row r="11" spans="1:27" ht="77.25" thickBot="1">
      <c r="A11" s="448"/>
      <c r="B11" s="451"/>
      <c r="C11" s="451"/>
      <c r="D11" s="164" t="s">
        <v>28</v>
      </c>
      <c r="E11" s="152">
        <v>15</v>
      </c>
      <c r="F11" s="152">
        <v>0</v>
      </c>
      <c r="G11" s="152" t="s">
        <v>678</v>
      </c>
      <c r="J11" s="170" t="s">
        <v>679</v>
      </c>
      <c r="K11" s="171" t="s">
        <v>675</v>
      </c>
      <c r="L11" s="171"/>
      <c r="M11" s="172" t="s">
        <v>680</v>
      </c>
      <c r="N11" s="173">
        <v>10</v>
      </c>
      <c r="O11" s="174"/>
      <c r="P11" s="161"/>
      <c r="X11" s="161"/>
      <c r="Y11" s="161"/>
    </row>
    <row r="12" spans="1:27" ht="128.25" thickBot="1">
      <c r="A12" s="448"/>
      <c r="B12" s="451"/>
      <c r="C12" s="451"/>
      <c r="D12" s="164" t="s">
        <v>29</v>
      </c>
      <c r="E12" s="152">
        <v>10</v>
      </c>
      <c r="F12" s="152">
        <v>0</v>
      </c>
      <c r="G12" s="152" t="s">
        <v>681</v>
      </c>
      <c r="J12" s="170" t="s">
        <v>292</v>
      </c>
      <c r="K12" s="171" t="s">
        <v>675</v>
      </c>
      <c r="L12" s="171"/>
      <c r="M12" s="172" t="s">
        <v>682</v>
      </c>
      <c r="N12" s="173">
        <v>15</v>
      </c>
      <c r="O12" s="174"/>
      <c r="P12" s="161"/>
      <c r="X12" s="161"/>
      <c r="Y12" s="161"/>
    </row>
    <row r="13" spans="1:27" ht="60.75" thickBot="1">
      <c r="A13" s="448"/>
      <c r="B13" s="451"/>
      <c r="C13" s="451"/>
      <c r="D13" s="164" t="s">
        <v>30</v>
      </c>
      <c r="E13" s="152">
        <v>15</v>
      </c>
      <c r="F13" s="152">
        <v>0</v>
      </c>
      <c r="G13" s="152" t="s">
        <v>302</v>
      </c>
      <c r="J13" s="170"/>
      <c r="K13" s="171"/>
      <c r="L13" s="171"/>
      <c r="M13" s="172" t="s">
        <v>683</v>
      </c>
      <c r="N13" s="173">
        <v>10</v>
      </c>
      <c r="O13" s="174"/>
      <c r="P13" s="161"/>
      <c r="X13" s="161"/>
      <c r="Y13" s="161"/>
    </row>
    <row r="14" spans="1:27" ht="60.75" thickBot="1">
      <c r="A14" s="448"/>
      <c r="B14" s="451"/>
      <c r="C14" s="451"/>
      <c r="D14" s="164" t="s">
        <v>31</v>
      </c>
      <c r="E14" s="152">
        <v>10</v>
      </c>
      <c r="F14" s="152">
        <v>0</v>
      </c>
      <c r="G14" s="152" t="s">
        <v>684</v>
      </c>
      <c r="J14" s="170"/>
      <c r="K14" s="171"/>
      <c r="L14" s="171"/>
      <c r="M14" s="172" t="s">
        <v>685</v>
      </c>
      <c r="N14" s="173">
        <v>30</v>
      </c>
      <c r="O14" s="174"/>
      <c r="P14" s="161"/>
      <c r="X14" s="161"/>
      <c r="Y14" s="161"/>
    </row>
    <row r="15" spans="1:27" ht="51.75" thickBot="1">
      <c r="A15" s="448"/>
      <c r="B15" s="451"/>
      <c r="C15" s="451"/>
      <c r="D15" s="164" t="s">
        <v>32</v>
      </c>
      <c r="E15" s="152"/>
      <c r="F15" s="152">
        <v>30</v>
      </c>
      <c r="G15" s="152" t="s">
        <v>686</v>
      </c>
      <c r="J15" s="468" t="s">
        <v>33</v>
      </c>
      <c r="K15" s="469"/>
      <c r="L15" s="469"/>
      <c r="M15" s="469"/>
      <c r="N15" s="175">
        <v>100</v>
      </c>
      <c r="O15" s="176"/>
      <c r="P15" s="161"/>
      <c r="X15" s="161"/>
      <c r="Y15" s="161"/>
    </row>
    <row r="16" spans="1:27" ht="15" thickBot="1">
      <c r="A16" s="449"/>
      <c r="B16" s="452"/>
      <c r="C16" s="452"/>
      <c r="D16" s="177" t="s">
        <v>33</v>
      </c>
      <c r="E16" s="178">
        <v>70</v>
      </c>
      <c r="F16" s="178">
        <v>30</v>
      </c>
      <c r="G16" s="178"/>
      <c r="J16" s="161"/>
      <c r="K16" s="161"/>
      <c r="L16" s="161"/>
      <c r="M16" s="179"/>
      <c r="N16" s="161"/>
      <c r="O16" s="161"/>
      <c r="P16" s="161"/>
      <c r="X16" s="161"/>
      <c r="Y16" s="161"/>
      <c r="Z16" s="161"/>
      <c r="AA16" s="161"/>
    </row>
    <row r="17" spans="1:27" ht="15" thickBot="1">
      <c r="A17" s="150"/>
      <c r="B17" s="180"/>
      <c r="C17" s="180"/>
      <c r="D17" s="181"/>
      <c r="E17" s="150"/>
      <c r="F17" s="150"/>
      <c r="G17" s="150"/>
      <c r="J17" s="161"/>
      <c r="K17" s="161"/>
      <c r="L17" s="161"/>
      <c r="M17" s="179"/>
      <c r="N17" s="161"/>
      <c r="O17" s="161"/>
      <c r="P17" s="161"/>
      <c r="X17" s="161"/>
      <c r="Y17" s="161"/>
      <c r="Z17" s="161"/>
      <c r="AA17" s="161"/>
    </row>
    <row r="18" spans="1:27" ht="30.75" thickBot="1">
      <c r="A18" s="150"/>
      <c r="B18" s="180"/>
      <c r="C18" s="180"/>
      <c r="D18" s="181"/>
      <c r="E18" s="150"/>
      <c r="F18" s="150"/>
      <c r="G18" s="150"/>
      <c r="J18" s="182" t="s">
        <v>687</v>
      </c>
      <c r="K18" s="183" t="s">
        <v>688</v>
      </c>
      <c r="L18" s="161"/>
      <c r="M18" s="179"/>
      <c r="N18" s="161"/>
      <c r="O18" s="161"/>
      <c r="P18" s="161"/>
      <c r="Q18" t="s">
        <v>165</v>
      </c>
      <c r="X18" s="161"/>
      <c r="Y18" s="161"/>
      <c r="Z18" s="161"/>
      <c r="AA18" s="161"/>
    </row>
    <row r="19" spans="1:27" ht="15.75" thickBot="1">
      <c r="A19" s="150"/>
      <c r="B19" s="180"/>
      <c r="C19" s="180"/>
      <c r="D19" s="181"/>
      <c r="E19" s="150"/>
      <c r="F19" s="150"/>
      <c r="G19" s="150"/>
      <c r="J19" s="184" t="s">
        <v>689</v>
      </c>
      <c r="K19" s="185">
        <v>0</v>
      </c>
      <c r="L19" s="161"/>
      <c r="M19" s="179"/>
      <c r="N19" s="161"/>
      <c r="O19" s="161"/>
      <c r="P19" s="161"/>
      <c r="Q19" s="161"/>
      <c r="R19" s="161"/>
      <c r="S19" s="161"/>
      <c r="T19" s="161"/>
      <c r="U19" s="161"/>
      <c r="V19" s="161"/>
      <c r="W19" s="161"/>
      <c r="X19" s="161"/>
      <c r="Y19" s="161"/>
      <c r="Z19" s="161"/>
      <c r="AA19" s="161"/>
    </row>
    <row r="20" spans="1:27" ht="15.75" customHeight="1" thickBot="1">
      <c r="A20" s="458"/>
      <c r="B20" s="458"/>
      <c r="C20" s="387" t="s">
        <v>34</v>
      </c>
      <c r="D20" s="387"/>
      <c r="E20" s="387"/>
      <c r="F20" s="427" t="s">
        <v>216</v>
      </c>
      <c r="G20" s="427"/>
      <c r="J20" s="184" t="s">
        <v>690</v>
      </c>
      <c r="K20" s="185">
        <v>1</v>
      </c>
      <c r="L20" s="161"/>
      <c r="M20" s="179"/>
      <c r="N20" s="161"/>
      <c r="O20" s="161"/>
      <c r="P20" s="161"/>
      <c r="Q20" s="161"/>
      <c r="R20" s="161"/>
      <c r="S20" s="161"/>
      <c r="T20" s="161"/>
      <c r="U20" s="161"/>
      <c r="V20" s="161"/>
      <c r="W20" s="161"/>
      <c r="X20" s="161"/>
      <c r="Y20" s="161"/>
      <c r="Z20" s="161"/>
      <c r="AA20" s="161"/>
    </row>
    <row r="21" spans="1:27" ht="15.75" customHeight="1" thickBot="1">
      <c r="A21" s="458"/>
      <c r="B21" s="458"/>
      <c r="C21" s="387"/>
      <c r="D21" s="387"/>
      <c r="E21" s="387"/>
      <c r="F21" s="427" t="s">
        <v>49</v>
      </c>
      <c r="G21" s="427"/>
      <c r="J21" s="184" t="s">
        <v>691</v>
      </c>
      <c r="K21" s="185">
        <v>2</v>
      </c>
      <c r="L21" s="161"/>
      <c r="M21" s="179"/>
      <c r="N21" s="161"/>
      <c r="O21" s="161"/>
      <c r="P21" s="161"/>
      <c r="Q21" s="161"/>
      <c r="R21" s="161"/>
      <c r="S21" s="161"/>
      <c r="T21" s="161"/>
      <c r="U21" s="161"/>
      <c r="V21" s="161"/>
      <c r="W21" s="161"/>
      <c r="X21" s="161"/>
      <c r="Y21" s="161"/>
      <c r="Z21" s="161"/>
      <c r="AA21" s="161"/>
    </row>
    <row r="22" spans="1:27" ht="15.75" customHeight="1">
      <c r="A22" s="458"/>
      <c r="B22" s="458"/>
      <c r="C22" s="387"/>
      <c r="D22" s="387"/>
      <c r="E22" s="387"/>
      <c r="F22" s="463" t="s">
        <v>223</v>
      </c>
      <c r="G22" s="464"/>
      <c r="J22" s="161"/>
      <c r="K22" s="161"/>
      <c r="L22" s="161"/>
      <c r="M22" s="179"/>
      <c r="N22" s="161"/>
      <c r="O22" s="161"/>
      <c r="P22" s="161"/>
      <c r="Q22" s="161"/>
      <c r="R22" s="161"/>
      <c r="S22" s="161"/>
      <c r="T22" s="161"/>
      <c r="U22" s="161"/>
      <c r="V22" s="161"/>
      <c r="W22" s="161"/>
      <c r="X22" s="161"/>
      <c r="Y22" s="161"/>
      <c r="Z22" s="161"/>
      <c r="AA22" s="161"/>
    </row>
    <row r="23" spans="1:27" ht="15" thickBot="1">
      <c r="A23" s="150"/>
      <c r="B23" s="180"/>
      <c r="C23" s="180"/>
      <c r="D23" s="181"/>
      <c r="E23" s="150"/>
      <c r="F23" s="150"/>
      <c r="G23" s="150"/>
      <c r="J23" s="161"/>
      <c r="K23" s="161"/>
      <c r="L23" s="161"/>
      <c r="M23" s="179"/>
      <c r="N23" s="161"/>
      <c r="O23" s="161"/>
      <c r="P23" s="161"/>
      <c r="Q23" s="161"/>
      <c r="R23" s="161"/>
      <c r="S23" s="161"/>
      <c r="T23" s="161"/>
      <c r="U23" s="161"/>
      <c r="V23" s="161"/>
      <c r="W23" s="161"/>
      <c r="X23" s="161"/>
      <c r="Y23" s="161"/>
      <c r="Z23" s="161"/>
      <c r="AA23" s="161"/>
    </row>
    <row r="24" spans="1:27" ht="21" thickBot="1">
      <c r="A24" s="453" t="s">
        <v>15</v>
      </c>
      <c r="B24" s="456" t="s">
        <v>16</v>
      </c>
      <c r="C24" s="457"/>
      <c r="D24" s="453" t="s">
        <v>17</v>
      </c>
      <c r="E24" s="456" t="s">
        <v>662</v>
      </c>
      <c r="F24" s="457"/>
      <c r="G24" s="447" t="s">
        <v>19</v>
      </c>
      <c r="J24" s="465" t="s">
        <v>692</v>
      </c>
      <c r="K24" s="465"/>
      <c r="L24" s="465"/>
      <c r="M24" s="465"/>
      <c r="N24" s="465"/>
      <c r="O24" s="465"/>
      <c r="P24" s="465"/>
      <c r="Q24" s="465"/>
      <c r="R24" s="465"/>
      <c r="S24" s="465"/>
      <c r="T24" s="465"/>
      <c r="U24" s="465"/>
      <c r="V24" s="465"/>
      <c r="W24" s="465"/>
      <c r="X24" s="465"/>
      <c r="Y24" s="465"/>
      <c r="Z24" s="465"/>
      <c r="AA24" s="465"/>
    </row>
    <row r="25" spans="1:27" ht="15.75">
      <c r="A25" s="454"/>
      <c r="B25" s="162" t="s">
        <v>20</v>
      </c>
      <c r="C25" s="162" t="s">
        <v>22</v>
      </c>
      <c r="D25" s="454"/>
      <c r="E25" s="453" t="s">
        <v>24</v>
      </c>
      <c r="F25" s="453" t="s">
        <v>25</v>
      </c>
      <c r="G25" s="448"/>
      <c r="J25" s="186" t="s">
        <v>693</v>
      </c>
      <c r="K25" s="459" t="s">
        <v>694</v>
      </c>
      <c r="L25" s="459"/>
      <c r="M25" s="459"/>
      <c r="N25" s="459"/>
      <c r="O25" s="459"/>
      <c r="P25" s="459"/>
      <c r="Q25" s="459"/>
      <c r="R25" s="459"/>
      <c r="S25" s="459"/>
      <c r="T25" s="459"/>
      <c r="U25" s="459"/>
      <c r="V25" s="459"/>
      <c r="W25" s="459"/>
      <c r="X25" s="459"/>
      <c r="Y25" s="459"/>
      <c r="Z25" s="459"/>
      <c r="AA25" s="459"/>
    </row>
    <row r="26" spans="1:27" ht="51.75" thickBot="1">
      <c r="A26" s="455"/>
      <c r="B26" s="164" t="s">
        <v>21</v>
      </c>
      <c r="C26" s="164" t="s">
        <v>23</v>
      </c>
      <c r="D26" s="455"/>
      <c r="E26" s="455"/>
      <c r="F26" s="455"/>
      <c r="G26" s="449"/>
      <c r="J26" s="186" t="s">
        <v>695</v>
      </c>
      <c r="K26" s="459" t="s">
        <v>696</v>
      </c>
      <c r="L26" s="459"/>
      <c r="M26" s="459"/>
      <c r="N26" s="459"/>
      <c r="O26" s="459"/>
      <c r="P26" s="459"/>
      <c r="Q26" s="459"/>
      <c r="R26" s="459"/>
      <c r="S26" s="459"/>
      <c r="T26" s="459"/>
      <c r="U26" s="459"/>
      <c r="V26" s="459"/>
      <c r="W26" s="459"/>
      <c r="X26" s="459"/>
      <c r="Y26" s="459"/>
      <c r="Z26" s="459"/>
      <c r="AA26" s="459"/>
    </row>
    <row r="27" spans="1:27" ht="60.75" customHeight="1" thickBot="1">
      <c r="A27" s="447" t="str">
        <f>'Mapa de Riesgos.'!M21</f>
        <v>Control de la calidad de las Respuestas</v>
      </c>
      <c r="B27" s="450" t="s">
        <v>632</v>
      </c>
      <c r="C27" s="450"/>
      <c r="D27" s="164" t="s">
        <v>26</v>
      </c>
      <c r="E27" s="152">
        <v>15</v>
      </c>
      <c r="F27" s="152">
        <v>0</v>
      </c>
      <c r="G27" s="152" t="s">
        <v>672</v>
      </c>
      <c r="J27" s="188" t="s">
        <v>697</v>
      </c>
      <c r="K27" s="459" t="s">
        <v>698</v>
      </c>
      <c r="L27" s="459"/>
      <c r="M27" s="459"/>
      <c r="N27" s="459"/>
      <c r="O27" s="459"/>
      <c r="P27" s="459"/>
      <c r="Q27" s="459"/>
      <c r="R27" s="459"/>
      <c r="S27" s="459"/>
      <c r="T27" s="459"/>
      <c r="U27" s="459"/>
      <c r="V27" s="459"/>
      <c r="W27" s="459"/>
      <c r="X27" s="459"/>
      <c r="Y27" s="459"/>
      <c r="Z27" s="459"/>
      <c r="AA27" s="459"/>
    </row>
    <row r="28" spans="1:27" ht="37.5" customHeight="1">
      <c r="A28" s="448"/>
      <c r="B28" s="451"/>
      <c r="C28" s="451"/>
      <c r="D28" s="450" t="s">
        <v>27</v>
      </c>
      <c r="E28" s="414">
        <v>5</v>
      </c>
      <c r="F28" s="414">
        <v>0</v>
      </c>
      <c r="G28" s="414" t="s">
        <v>674</v>
      </c>
      <c r="J28" s="426" t="s">
        <v>699</v>
      </c>
      <c r="K28" s="426"/>
      <c r="L28" s="426"/>
      <c r="M28" s="426"/>
      <c r="N28" s="426"/>
      <c r="O28" s="426"/>
      <c r="P28" s="426"/>
      <c r="Q28" s="426"/>
      <c r="R28" s="426"/>
      <c r="S28" s="426"/>
      <c r="T28" s="426"/>
      <c r="U28" s="426"/>
      <c r="V28" s="426"/>
      <c r="W28" s="426"/>
      <c r="X28" s="426"/>
      <c r="Y28" s="426"/>
      <c r="Z28" s="426"/>
      <c r="AA28" s="426"/>
    </row>
    <row r="29" spans="1:27" ht="21.75" customHeight="1" thickBot="1">
      <c r="A29" s="448"/>
      <c r="B29" s="451"/>
      <c r="C29" s="451"/>
      <c r="D29" s="452"/>
      <c r="E29" s="415"/>
      <c r="F29" s="415"/>
      <c r="G29" s="415"/>
    </row>
    <row r="30" spans="1:27" ht="19.5" customHeight="1" thickBot="1">
      <c r="A30" s="448"/>
      <c r="B30" s="451"/>
      <c r="C30" s="451"/>
      <c r="D30" s="164" t="s">
        <v>28</v>
      </c>
      <c r="E30" s="152">
        <v>0</v>
      </c>
      <c r="F30" s="152">
        <v>15</v>
      </c>
      <c r="G30" s="152"/>
      <c r="J30" s="465" t="s">
        <v>700</v>
      </c>
      <c r="K30" s="465"/>
      <c r="L30" s="465"/>
      <c r="M30" s="465"/>
      <c r="N30" s="465"/>
      <c r="O30" s="465"/>
      <c r="P30" s="465"/>
      <c r="Q30" s="465"/>
      <c r="R30" s="465"/>
      <c r="S30" s="465"/>
      <c r="T30" s="465"/>
      <c r="U30" s="465"/>
      <c r="V30" s="465"/>
      <c r="W30" s="465"/>
      <c r="X30" s="465"/>
      <c r="Y30" s="465"/>
      <c r="Z30" s="465"/>
      <c r="AA30" s="465"/>
    </row>
    <row r="31" spans="1:27" ht="33.75" customHeight="1" thickBot="1">
      <c r="A31" s="448"/>
      <c r="B31" s="451"/>
      <c r="C31" s="451"/>
      <c r="D31" s="164" t="s">
        <v>29</v>
      </c>
      <c r="E31" s="152">
        <v>10</v>
      </c>
      <c r="F31" s="152">
        <v>0</v>
      </c>
      <c r="G31" s="152" t="s">
        <v>701</v>
      </c>
      <c r="J31" s="188" t="s">
        <v>693</v>
      </c>
      <c r="K31" s="466" t="s">
        <v>702</v>
      </c>
      <c r="L31" s="466"/>
      <c r="M31" s="466"/>
      <c r="N31" s="466"/>
      <c r="O31" s="466"/>
      <c r="P31" s="466"/>
      <c r="Q31" s="466"/>
      <c r="R31" s="466"/>
      <c r="S31" s="466"/>
      <c r="T31" s="466"/>
      <c r="U31" s="466"/>
      <c r="V31" s="466"/>
      <c r="W31" s="466"/>
      <c r="X31" s="466"/>
      <c r="Y31" s="466"/>
      <c r="Z31" s="466"/>
      <c r="AA31" s="466"/>
    </row>
    <row r="32" spans="1:27" ht="51.75" thickBot="1">
      <c r="A32" s="448"/>
      <c r="B32" s="451"/>
      <c r="C32" s="451"/>
      <c r="D32" s="164" t="s">
        <v>30</v>
      </c>
      <c r="E32" s="152">
        <v>15</v>
      </c>
      <c r="F32" s="152">
        <v>0</v>
      </c>
      <c r="G32" s="152" t="s">
        <v>302</v>
      </c>
      <c r="J32" s="189" t="s">
        <v>695</v>
      </c>
      <c r="K32" s="459" t="s">
        <v>703</v>
      </c>
      <c r="L32" s="459"/>
      <c r="M32" s="459"/>
      <c r="N32" s="459"/>
      <c r="O32" s="459"/>
      <c r="P32" s="459"/>
      <c r="Q32" s="459"/>
      <c r="R32" s="459"/>
      <c r="S32" s="459"/>
      <c r="T32" s="459"/>
      <c r="U32" s="459"/>
      <c r="V32" s="459"/>
      <c r="W32" s="459"/>
      <c r="X32" s="459"/>
      <c r="Y32" s="459"/>
      <c r="Z32" s="459"/>
      <c r="AA32" s="459"/>
    </row>
    <row r="33" spans="1:27" ht="51.75" thickBot="1">
      <c r="A33" s="448"/>
      <c r="B33" s="451"/>
      <c r="C33" s="451"/>
      <c r="D33" s="164" t="s">
        <v>31</v>
      </c>
      <c r="E33" s="152">
        <v>10</v>
      </c>
      <c r="F33" s="152">
        <v>0</v>
      </c>
      <c r="G33" s="152" t="s">
        <v>701</v>
      </c>
      <c r="J33" s="189" t="s">
        <v>697</v>
      </c>
      <c r="K33" s="459" t="s">
        <v>698</v>
      </c>
      <c r="L33" s="459"/>
      <c r="M33" s="459"/>
      <c r="N33" s="459"/>
      <c r="O33" s="459"/>
      <c r="P33" s="459"/>
      <c r="Q33" s="459"/>
      <c r="R33" s="459"/>
      <c r="S33" s="459"/>
      <c r="T33" s="459"/>
      <c r="U33" s="459"/>
      <c r="V33" s="459"/>
      <c r="W33" s="459"/>
      <c r="X33" s="459"/>
      <c r="Y33" s="459"/>
      <c r="Z33" s="459"/>
      <c r="AA33" s="459"/>
    </row>
    <row r="34" spans="1:27" ht="39" thickBot="1">
      <c r="A34" s="448"/>
      <c r="B34" s="451"/>
      <c r="C34" s="451"/>
      <c r="D34" s="164" t="s">
        <v>32</v>
      </c>
      <c r="E34" s="152">
        <v>30</v>
      </c>
      <c r="F34" s="152"/>
      <c r="G34" s="152" t="s">
        <v>704</v>
      </c>
      <c r="J34" s="190" t="s">
        <v>705</v>
      </c>
      <c r="K34" s="382" t="s">
        <v>706</v>
      </c>
      <c r="L34" s="382"/>
      <c r="M34" s="382"/>
      <c r="N34" s="382"/>
      <c r="O34" s="382"/>
      <c r="P34" s="382"/>
      <c r="Q34" s="382"/>
      <c r="R34" s="382"/>
      <c r="S34" s="382"/>
      <c r="T34" s="382"/>
      <c r="U34" s="382"/>
      <c r="V34" s="382"/>
      <c r="W34" s="382"/>
      <c r="X34" s="382"/>
      <c r="Y34" s="382"/>
      <c r="Z34" s="382"/>
      <c r="AA34" s="382"/>
    </row>
    <row r="35" spans="1:27" ht="13.5" thickBot="1">
      <c r="A35" s="449"/>
      <c r="B35" s="452"/>
      <c r="C35" s="452"/>
      <c r="D35" s="177" t="s">
        <v>33</v>
      </c>
      <c r="E35" s="178">
        <v>85</v>
      </c>
      <c r="F35" s="178">
        <v>15</v>
      </c>
      <c r="G35" s="178"/>
    </row>
    <row r="36" spans="1:27" ht="20.25">
      <c r="A36" s="150"/>
      <c r="B36" s="180"/>
      <c r="C36" s="180"/>
      <c r="D36" s="181"/>
      <c r="E36" s="150"/>
      <c r="F36" s="150"/>
      <c r="G36" s="150"/>
      <c r="J36" s="465" t="s">
        <v>707</v>
      </c>
      <c r="K36" s="465"/>
      <c r="L36" s="465"/>
      <c r="M36" s="465"/>
      <c r="N36" s="465"/>
      <c r="O36" s="465"/>
      <c r="P36" s="465"/>
      <c r="Q36" s="465"/>
      <c r="R36" s="465"/>
      <c r="S36" s="465"/>
      <c r="T36" s="465"/>
      <c r="U36" s="465"/>
      <c r="V36" s="465"/>
      <c r="W36" s="465"/>
      <c r="X36" s="465"/>
      <c r="Y36" s="465"/>
      <c r="Z36" s="465"/>
      <c r="AA36" s="465"/>
    </row>
    <row r="37" spans="1:27" ht="15.75">
      <c r="A37" s="150"/>
      <c r="B37" s="180"/>
      <c r="C37" s="180"/>
      <c r="D37" s="181"/>
      <c r="E37" s="150"/>
      <c r="F37" s="150"/>
      <c r="G37" s="150"/>
      <c r="J37" s="188" t="s">
        <v>693</v>
      </c>
      <c r="K37" s="466" t="s">
        <v>694</v>
      </c>
      <c r="L37" s="466"/>
      <c r="M37" s="466"/>
      <c r="N37" s="466"/>
      <c r="O37" s="466"/>
      <c r="P37" s="466"/>
      <c r="Q37" s="466"/>
      <c r="R37" s="466"/>
      <c r="S37" s="466"/>
      <c r="T37" s="466"/>
      <c r="U37" s="466"/>
      <c r="V37" s="466"/>
      <c r="W37" s="466"/>
      <c r="X37" s="466"/>
      <c r="Y37" s="466"/>
      <c r="Z37" s="466"/>
      <c r="AA37" s="466"/>
    </row>
    <row r="38" spans="1:27" ht="15.75">
      <c r="A38" s="160"/>
      <c r="B38" s="160"/>
      <c r="C38" s="160"/>
      <c r="D38" s="160"/>
      <c r="E38" s="160"/>
      <c r="F38" s="160"/>
      <c r="G38" s="160"/>
      <c r="J38" s="188" t="s">
        <v>695</v>
      </c>
      <c r="K38" s="459" t="s">
        <v>696</v>
      </c>
      <c r="L38" s="459"/>
      <c r="M38" s="459"/>
      <c r="N38" s="459"/>
      <c r="O38" s="459"/>
      <c r="P38" s="459"/>
      <c r="Q38" s="459"/>
      <c r="R38" s="459"/>
      <c r="S38" s="459"/>
      <c r="T38" s="459"/>
      <c r="U38" s="459"/>
      <c r="V38" s="459"/>
      <c r="W38" s="459"/>
      <c r="X38" s="459"/>
      <c r="Y38" s="459"/>
      <c r="Z38" s="459"/>
      <c r="AA38" s="459"/>
    </row>
    <row r="39" spans="1:27" ht="50.25" customHeight="1">
      <c r="A39" s="458"/>
      <c r="B39" s="458"/>
      <c r="C39" s="387" t="s">
        <v>34</v>
      </c>
      <c r="D39" s="387"/>
      <c r="E39" s="387"/>
      <c r="F39" s="427" t="s">
        <v>216</v>
      </c>
      <c r="G39" s="427"/>
      <c r="J39" s="188" t="s">
        <v>697</v>
      </c>
      <c r="K39" s="459" t="s">
        <v>698</v>
      </c>
      <c r="L39" s="459"/>
      <c r="M39" s="459"/>
      <c r="N39" s="459"/>
      <c r="O39" s="459"/>
      <c r="P39" s="459"/>
      <c r="Q39" s="459"/>
      <c r="R39" s="459"/>
      <c r="S39" s="459"/>
      <c r="T39" s="459"/>
      <c r="U39" s="459"/>
      <c r="V39" s="459"/>
      <c r="W39" s="459"/>
      <c r="X39" s="459"/>
      <c r="Y39" s="459"/>
      <c r="Z39" s="459"/>
      <c r="AA39" s="459"/>
    </row>
    <row r="40" spans="1:27" ht="71.25" customHeight="1">
      <c r="A40" s="458"/>
      <c r="B40" s="458"/>
      <c r="C40" s="387"/>
      <c r="D40" s="387"/>
      <c r="E40" s="387"/>
      <c r="F40" s="427" t="s">
        <v>49</v>
      </c>
      <c r="G40" s="427"/>
      <c r="J40" s="188" t="s">
        <v>705</v>
      </c>
      <c r="K40" s="460" t="s">
        <v>708</v>
      </c>
      <c r="L40" s="461"/>
      <c r="M40" s="461"/>
      <c r="N40" s="461"/>
      <c r="O40" s="461"/>
      <c r="P40" s="461"/>
      <c r="Q40" s="461"/>
      <c r="R40" s="461"/>
      <c r="S40" s="461"/>
      <c r="T40" s="461"/>
      <c r="U40" s="461"/>
      <c r="V40" s="461"/>
      <c r="W40" s="461"/>
      <c r="X40" s="461"/>
      <c r="Y40" s="461"/>
      <c r="Z40" s="461"/>
      <c r="AA40" s="462"/>
    </row>
    <row r="41" spans="1:27" ht="15.75" customHeight="1">
      <c r="A41" s="458"/>
      <c r="B41" s="458"/>
      <c r="C41" s="387"/>
      <c r="D41" s="387"/>
      <c r="E41" s="387"/>
      <c r="F41" s="463" t="s">
        <v>223</v>
      </c>
      <c r="G41" s="464"/>
      <c r="J41" s="161"/>
      <c r="K41" s="161"/>
      <c r="L41" s="161"/>
      <c r="M41" s="179"/>
      <c r="N41" s="161"/>
      <c r="O41" s="161"/>
      <c r="P41" s="161"/>
      <c r="Q41" s="161"/>
      <c r="R41" s="161"/>
      <c r="S41" s="161"/>
      <c r="T41" s="161"/>
      <c r="U41" s="161"/>
      <c r="V41" s="161"/>
      <c r="W41" s="161"/>
      <c r="X41" s="161"/>
      <c r="Y41" s="161"/>
      <c r="Z41" s="161"/>
      <c r="AA41" s="161"/>
    </row>
    <row r="42" spans="1:27" ht="15" thickBot="1">
      <c r="A42" s="150"/>
      <c r="B42" s="180"/>
      <c r="C42" s="180"/>
      <c r="D42" s="181"/>
      <c r="E42" s="150"/>
      <c r="F42" s="150"/>
      <c r="G42" s="150"/>
      <c r="J42" s="161"/>
      <c r="K42" s="161"/>
      <c r="L42" s="161"/>
      <c r="M42" s="179"/>
      <c r="N42" s="161"/>
      <c r="O42" s="161"/>
      <c r="P42" s="161"/>
      <c r="Q42" s="161"/>
      <c r="R42" s="161"/>
      <c r="S42" s="161"/>
      <c r="T42" s="161"/>
      <c r="U42" s="161"/>
      <c r="V42" s="161"/>
      <c r="W42" s="161"/>
      <c r="X42" s="161"/>
      <c r="Y42" s="161"/>
      <c r="Z42" s="161"/>
      <c r="AA42" s="161"/>
    </row>
    <row r="43" spans="1:27" ht="15" thickBot="1">
      <c r="A43" s="453" t="s">
        <v>15</v>
      </c>
      <c r="B43" s="456" t="s">
        <v>16</v>
      </c>
      <c r="C43" s="457"/>
      <c r="D43" s="453" t="s">
        <v>17</v>
      </c>
      <c r="E43" s="456" t="s">
        <v>662</v>
      </c>
      <c r="F43" s="457"/>
      <c r="G43" s="447" t="s">
        <v>19</v>
      </c>
      <c r="J43" s="161"/>
      <c r="K43" s="161"/>
      <c r="L43" s="161"/>
      <c r="M43" s="179"/>
      <c r="N43" s="161"/>
      <c r="O43" s="161"/>
      <c r="P43" s="161"/>
      <c r="Q43" s="161"/>
      <c r="R43" s="161"/>
      <c r="S43" s="161"/>
      <c r="T43" s="161"/>
      <c r="U43" s="161"/>
      <c r="V43" s="161"/>
      <c r="W43" s="161"/>
      <c r="X43" s="161"/>
      <c r="Y43" s="161"/>
      <c r="Z43" s="161"/>
      <c r="AA43" s="161"/>
    </row>
    <row r="44" spans="1:27">
      <c r="A44" s="454"/>
      <c r="B44" s="162" t="s">
        <v>20</v>
      </c>
      <c r="C44" s="162" t="s">
        <v>22</v>
      </c>
      <c r="D44" s="454"/>
      <c r="E44" s="453" t="s">
        <v>24</v>
      </c>
      <c r="F44" s="453" t="s">
        <v>25</v>
      </c>
      <c r="G44" s="448"/>
    </row>
    <row r="45" spans="1:27" ht="51.75" thickBot="1">
      <c r="A45" s="455"/>
      <c r="B45" s="164" t="s">
        <v>21</v>
      </c>
      <c r="C45" s="164" t="s">
        <v>23</v>
      </c>
      <c r="D45" s="455"/>
      <c r="E45" s="455"/>
      <c r="F45" s="455"/>
      <c r="G45" s="449"/>
    </row>
    <row r="46" spans="1:27" ht="55.5" customHeight="1" thickBot="1">
      <c r="A46" s="447" t="str">
        <f>'Mapa de Riesgos.'!M22</f>
        <v>Aplicación de Encuestas de satisfacción y aplicación de acciones correctivas</v>
      </c>
      <c r="B46" s="450" t="s">
        <v>632</v>
      </c>
      <c r="C46" s="450"/>
      <c r="D46" s="164" t="s">
        <v>26</v>
      </c>
      <c r="E46" s="152">
        <v>15</v>
      </c>
      <c r="F46" s="152">
        <v>0</v>
      </c>
      <c r="G46" s="152" t="s">
        <v>672</v>
      </c>
    </row>
    <row r="47" spans="1:27">
      <c r="A47" s="448"/>
      <c r="B47" s="451"/>
      <c r="C47" s="451"/>
      <c r="D47" s="450" t="s">
        <v>27</v>
      </c>
      <c r="E47" s="414">
        <v>5</v>
      </c>
      <c r="F47" s="414">
        <v>0</v>
      </c>
      <c r="G47" s="414" t="s">
        <v>674</v>
      </c>
    </row>
    <row r="48" spans="1:27" ht="13.5" thickBot="1">
      <c r="A48" s="448"/>
      <c r="B48" s="451"/>
      <c r="C48" s="451"/>
      <c r="D48" s="452"/>
      <c r="E48" s="415"/>
      <c r="F48" s="415"/>
      <c r="G48" s="415"/>
    </row>
    <row r="49" spans="1:7" ht="21" customHeight="1" thickBot="1">
      <c r="A49" s="448"/>
      <c r="B49" s="451"/>
      <c r="C49" s="451"/>
      <c r="D49" s="164" t="s">
        <v>28</v>
      </c>
      <c r="E49" s="152">
        <v>0</v>
      </c>
      <c r="F49" s="152">
        <v>15</v>
      </c>
      <c r="G49" s="152"/>
    </row>
    <row r="50" spans="1:7" ht="35.25" customHeight="1" thickBot="1">
      <c r="A50" s="448"/>
      <c r="B50" s="451"/>
      <c r="C50" s="451"/>
      <c r="D50" s="164" t="s">
        <v>29</v>
      </c>
      <c r="E50" s="152">
        <v>10</v>
      </c>
      <c r="F50" s="152">
        <v>0</v>
      </c>
      <c r="G50" s="152" t="s">
        <v>709</v>
      </c>
    </row>
    <row r="51" spans="1:7" ht="51.75" thickBot="1">
      <c r="A51" s="448"/>
      <c r="B51" s="451"/>
      <c r="C51" s="451"/>
      <c r="D51" s="164" t="s">
        <v>30</v>
      </c>
      <c r="E51" s="152">
        <v>15</v>
      </c>
      <c r="F51" s="152">
        <v>0</v>
      </c>
      <c r="G51" s="152" t="s">
        <v>302</v>
      </c>
    </row>
    <row r="52" spans="1:7" ht="51.75" thickBot="1">
      <c r="A52" s="448"/>
      <c r="B52" s="451"/>
      <c r="C52" s="451"/>
      <c r="D52" s="164" t="s">
        <v>31</v>
      </c>
      <c r="E52" s="152">
        <v>10</v>
      </c>
      <c r="F52" s="152">
        <v>0</v>
      </c>
      <c r="G52" s="152" t="s">
        <v>709</v>
      </c>
    </row>
    <row r="53" spans="1:7" ht="39" thickBot="1">
      <c r="A53" s="448"/>
      <c r="B53" s="451"/>
      <c r="C53" s="451"/>
      <c r="D53" s="164" t="s">
        <v>32</v>
      </c>
      <c r="E53" s="152">
        <v>30</v>
      </c>
      <c r="F53" s="152">
        <v>0</v>
      </c>
      <c r="G53" s="152" t="s">
        <v>704</v>
      </c>
    </row>
    <row r="54" spans="1:7" ht="13.5" thickBot="1">
      <c r="A54" s="449"/>
      <c r="B54" s="452"/>
      <c r="C54" s="452"/>
      <c r="D54" s="177" t="s">
        <v>33</v>
      </c>
      <c r="E54" s="178">
        <v>85</v>
      </c>
      <c r="F54" s="178">
        <v>15</v>
      </c>
      <c r="G54" s="178"/>
    </row>
    <row r="55" spans="1:7">
      <c r="A55" s="160"/>
      <c r="B55" s="160"/>
      <c r="C55" s="160"/>
      <c r="D55" s="160"/>
      <c r="E55" s="160"/>
      <c r="F55" s="160"/>
      <c r="G55" s="160"/>
    </row>
    <row r="56" spans="1:7" ht="13.5" thickBot="1">
      <c r="A56" s="160"/>
      <c r="B56" s="160"/>
      <c r="C56" s="160"/>
      <c r="D56" s="160"/>
      <c r="E56" s="160"/>
      <c r="F56" s="160"/>
      <c r="G56" s="160"/>
    </row>
    <row r="57" spans="1:7">
      <c r="A57" s="435" t="s">
        <v>182</v>
      </c>
      <c r="B57" s="436"/>
      <c r="C57" s="437"/>
      <c r="D57" s="441" t="s">
        <v>183</v>
      </c>
      <c r="E57" s="442"/>
      <c r="F57" s="442"/>
      <c r="G57" s="443"/>
    </row>
    <row r="58" spans="1:7">
      <c r="A58" s="438"/>
      <c r="B58" s="439"/>
      <c r="C58" s="440"/>
      <c r="D58" s="444" t="s">
        <v>184</v>
      </c>
      <c r="E58" s="445"/>
      <c r="F58" s="445"/>
      <c r="G58" s="446"/>
    </row>
    <row r="59" spans="1:7">
      <c r="A59" s="438"/>
      <c r="B59" s="439"/>
      <c r="C59" s="440"/>
      <c r="D59" s="444" t="s">
        <v>185</v>
      </c>
      <c r="E59" s="445"/>
      <c r="F59" s="445"/>
      <c r="G59" s="446"/>
    </row>
    <row r="60" spans="1:7" ht="12.75" customHeight="1">
      <c r="A60" s="191" t="s">
        <v>710</v>
      </c>
      <c r="B60" s="192"/>
      <c r="C60" s="193"/>
      <c r="D60" s="428">
        <v>0</v>
      </c>
      <c r="E60" s="429"/>
      <c r="F60" s="429"/>
      <c r="G60" s="430"/>
    </row>
    <row r="61" spans="1:7">
      <c r="A61" s="191" t="s">
        <v>187</v>
      </c>
      <c r="B61" s="191"/>
      <c r="C61" s="191"/>
      <c r="D61" s="428">
        <v>1</v>
      </c>
      <c r="E61" s="429"/>
      <c r="F61" s="429"/>
      <c r="G61" s="430"/>
    </row>
    <row r="62" spans="1:7" ht="13.5" customHeight="1" thickBot="1">
      <c r="A62" s="191" t="s">
        <v>188</v>
      </c>
      <c r="B62" s="191"/>
      <c r="C62" s="191"/>
      <c r="D62" s="431">
        <v>2</v>
      </c>
      <c r="E62" s="432"/>
      <c r="F62" s="432"/>
      <c r="G62" s="433"/>
    </row>
    <row r="63" spans="1:7">
      <c r="A63" s="160"/>
      <c r="B63" s="160"/>
      <c r="C63" s="160"/>
      <c r="D63" s="160"/>
      <c r="E63" s="160"/>
      <c r="F63" s="160"/>
      <c r="G63" s="160"/>
    </row>
    <row r="64" spans="1:7">
      <c r="A64" s="434" t="s">
        <v>711</v>
      </c>
      <c r="B64" s="434"/>
      <c r="C64" s="434"/>
      <c r="D64" s="434"/>
      <c r="E64" s="434"/>
      <c r="F64" s="434"/>
      <c r="G64" s="434"/>
    </row>
  </sheetData>
  <mergeCells count="90">
    <mergeCell ref="N1:O1"/>
    <mergeCell ref="F2:G2"/>
    <mergeCell ref="N2:O2"/>
    <mergeCell ref="F3:G3"/>
    <mergeCell ref="N3:O3"/>
    <mergeCell ref="F6:F7"/>
    <mergeCell ref="J6:J7"/>
    <mergeCell ref="K6:L6"/>
    <mergeCell ref="A1:B3"/>
    <mergeCell ref="C1:E3"/>
    <mergeCell ref="F1:G1"/>
    <mergeCell ref="J1:K3"/>
    <mergeCell ref="L1:M3"/>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A24:A26"/>
    <mergeCell ref="B24:C24"/>
    <mergeCell ref="D24:D26"/>
    <mergeCell ref="E24:F24"/>
    <mergeCell ref="G24:G26"/>
    <mergeCell ref="A20:B22"/>
    <mergeCell ref="C20:E22"/>
    <mergeCell ref="F20:G20"/>
    <mergeCell ref="F21:G21"/>
    <mergeCell ref="F22:G22"/>
    <mergeCell ref="A27:A35"/>
    <mergeCell ref="B27:B35"/>
    <mergeCell ref="C27:C35"/>
    <mergeCell ref="K27:AA27"/>
    <mergeCell ref="D28:D29"/>
    <mergeCell ref="J24:AA24"/>
    <mergeCell ref="E25:E26"/>
    <mergeCell ref="F25:F26"/>
    <mergeCell ref="K25:AA25"/>
    <mergeCell ref="K26:AA26"/>
    <mergeCell ref="K38:AA38"/>
    <mergeCell ref="E28:E29"/>
    <mergeCell ref="F28:F29"/>
    <mergeCell ref="G28:G29"/>
    <mergeCell ref="J28:AA28"/>
    <mergeCell ref="J30:AA30"/>
    <mergeCell ref="K31:AA31"/>
    <mergeCell ref="K32:AA32"/>
    <mergeCell ref="K33:AA33"/>
    <mergeCell ref="K34:AA34"/>
    <mergeCell ref="J36:AA36"/>
    <mergeCell ref="K37:AA37"/>
    <mergeCell ref="A39:B41"/>
    <mergeCell ref="C39:E41"/>
    <mergeCell ref="F39:G39"/>
    <mergeCell ref="K39:AA39"/>
    <mergeCell ref="F40:G40"/>
    <mergeCell ref="K40:AA40"/>
    <mergeCell ref="F41:G41"/>
    <mergeCell ref="A43:A45"/>
    <mergeCell ref="B43:C43"/>
    <mergeCell ref="D43:D45"/>
    <mergeCell ref="E43:F43"/>
    <mergeCell ref="G43:G45"/>
    <mergeCell ref="E44:E45"/>
    <mergeCell ref="F44:F45"/>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dimension ref="A1:BF109"/>
  <sheetViews>
    <sheetView topLeftCell="K1" zoomScale="73" zoomScaleNormal="73" workbookViewId="0">
      <selection activeCell="M10" sqref="M10"/>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458"/>
      <c r="B1" s="458"/>
      <c r="C1" s="387" t="s">
        <v>34</v>
      </c>
      <c r="D1" s="387"/>
      <c r="E1" s="387"/>
      <c r="F1" s="427" t="s">
        <v>216</v>
      </c>
      <c r="G1" s="427"/>
    </row>
    <row r="2" spans="1:58" ht="15.75" customHeight="1" thickBot="1">
      <c r="A2" s="458"/>
      <c r="B2" s="458"/>
      <c r="C2" s="387"/>
      <c r="D2" s="387"/>
      <c r="E2" s="387"/>
      <c r="F2" s="427" t="s">
        <v>49</v>
      </c>
      <c r="G2" s="427"/>
    </row>
    <row r="3" spans="1:58" ht="15.75" customHeight="1" thickBot="1">
      <c r="A3" s="458"/>
      <c r="B3" s="458"/>
      <c r="C3" s="387"/>
      <c r="D3" s="387"/>
      <c r="E3" s="387"/>
      <c r="F3" s="463" t="s">
        <v>223</v>
      </c>
      <c r="G3" s="464"/>
      <c r="K3" s="161"/>
      <c r="L3" s="161"/>
      <c r="M3" s="468" t="s">
        <v>663</v>
      </c>
      <c r="N3" s="469"/>
      <c r="O3" s="469"/>
      <c r="P3" s="469"/>
      <c r="Q3" s="469"/>
      <c r="R3" s="469"/>
      <c r="S3" s="491"/>
      <c r="T3" s="194"/>
      <c r="U3" s="161"/>
      <c r="V3" s="468" t="s">
        <v>663</v>
      </c>
      <c r="W3" s="469"/>
      <c r="X3" s="469"/>
      <c r="Y3" s="469"/>
      <c r="Z3" s="469"/>
      <c r="AA3" s="469"/>
      <c r="AB3" s="491"/>
      <c r="AC3" s="194"/>
      <c r="AD3" s="161"/>
      <c r="AE3" s="468" t="s">
        <v>663</v>
      </c>
      <c r="AF3" s="469"/>
      <c r="AG3" s="469"/>
      <c r="AH3" s="469"/>
      <c r="AI3" s="469"/>
      <c r="AJ3" s="469"/>
      <c r="AK3" s="491"/>
      <c r="AL3" s="194"/>
      <c r="AM3" s="161"/>
      <c r="AN3" s="468" t="s">
        <v>663</v>
      </c>
      <c r="AO3" s="469"/>
      <c r="AP3" s="469"/>
      <c r="AQ3" s="469"/>
      <c r="AR3" s="469"/>
      <c r="AS3" s="469"/>
      <c r="AT3" s="491"/>
      <c r="AU3" s="194"/>
      <c r="AV3" s="161"/>
      <c r="AW3" s="468" t="s">
        <v>663</v>
      </c>
      <c r="AX3" s="469"/>
      <c r="AY3" s="469"/>
      <c r="AZ3" s="469"/>
      <c r="BA3" s="469"/>
      <c r="BB3" s="469"/>
      <c r="BC3" s="491"/>
      <c r="BD3" s="194"/>
      <c r="BE3" s="161"/>
      <c r="BF3" s="161"/>
    </row>
    <row r="4" spans="1:58" ht="26.25" thickBot="1">
      <c r="A4" s="160"/>
      <c r="B4" s="160"/>
      <c r="C4" s="160"/>
      <c r="D4" s="160"/>
      <c r="E4" s="160"/>
      <c r="F4" s="160"/>
      <c r="G4" s="160"/>
      <c r="K4" s="161"/>
      <c r="L4" s="161"/>
      <c r="M4" s="492" t="s">
        <v>664</v>
      </c>
      <c r="N4" s="486" t="s">
        <v>665</v>
      </c>
      <c r="O4" s="487"/>
      <c r="P4" s="488"/>
      <c r="Q4" s="195" t="s">
        <v>666</v>
      </c>
      <c r="R4" s="486" t="s">
        <v>667</v>
      </c>
      <c r="S4" s="494"/>
      <c r="T4" s="196"/>
      <c r="U4" s="161"/>
      <c r="V4" s="492" t="s">
        <v>664</v>
      </c>
      <c r="W4" s="486" t="s">
        <v>665</v>
      </c>
      <c r="X4" s="487"/>
      <c r="Y4" s="488"/>
      <c r="Z4" s="195" t="s">
        <v>666</v>
      </c>
      <c r="AA4" s="486" t="s">
        <v>667</v>
      </c>
      <c r="AB4" s="494"/>
      <c r="AC4" s="196"/>
      <c r="AD4" s="161"/>
      <c r="AE4" s="471" t="s">
        <v>664</v>
      </c>
      <c r="AF4" s="473" t="s">
        <v>665</v>
      </c>
      <c r="AG4" s="490"/>
      <c r="AH4" s="474"/>
      <c r="AI4" s="197" t="s">
        <v>666</v>
      </c>
      <c r="AJ4" s="495" t="s">
        <v>667</v>
      </c>
      <c r="AK4" s="496"/>
      <c r="AL4" s="196"/>
      <c r="AM4" s="161"/>
      <c r="AN4" s="471" t="s">
        <v>664</v>
      </c>
      <c r="AO4" s="473" t="s">
        <v>665</v>
      </c>
      <c r="AP4" s="490"/>
      <c r="AQ4" s="474"/>
      <c r="AR4" s="197" t="s">
        <v>666</v>
      </c>
      <c r="AS4" s="495" t="s">
        <v>667</v>
      </c>
      <c r="AT4" s="496"/>
      <c r="AU4" s="196"/>
      <c r="AV4" s="161"/>
      <c r="AW4" s="471" t="s">
        <v>664</v>
      </c>
      <c r="AX4" s="473" t="s">
        <v>665</v>
      </c>
      <c r="AY4" s="490"/>
      <c r="AZ4" s="474"/>
      <c r="BA4" s="197" t="s">
        <v>666</v>
      </c>
      <c r="BB4" s="495" t="s">
        <v>667</v>
      </c>
      <c r="BC4" s="496"/>
      <c r="BD4" s="196"/>
      <c r="BE4" s="161"/>
      <c r="BF4" s="161"/>
    </row>
    <row r="5" spans="1:58" ht="26.25" thickBot="1">
      <c r="A5" s="453" t="s">
        <v>15</v>
      </c>
      <c r="B5" s="456" t="s">
        <v>16</v>
      </c>
      <c r="C5" s="457"/>
      <c r="D5" s="453" t="s">
        <v>17</v>
      </c>
      <c r="E5" s="456" t="s">
        <v>662</v>
      </c>
      <c r="F5" s="457"/>
      <c r="G5" s="447" t="s">
        <v>19</v>
      </c>
      <c r="I5" s="65"/>
      <c r="K5" s="161"/>
      <c r="L5" s="161"/>
      <c r="M5" s="493"/>
      <c r="N5" s="195" t="s">
        <v>20</v>
      </c>
      <c r="O5" s="195" t="s">
        <v>668</v>
      </c>
      <c r="P5" s="195" t="s">
        <v>22</v>
      </c>
      <c r="Q5" s="195" t="s">
        <v>669</v>
      </c>
      <c r="R5" s="195" t="s">
        <v>670</v>
      </c>
      <c r="S5" s="198" t="s">
        <v>671</v>
      </c>
      <c r="T5" s="196"/>
      <c r="U5" s="161"/>
      <c r="V5" s="493"/>
      <c r="W5" s="195" t="s">
        <v>20</v>
      </c>
      <c r="X5" s="195" t="s">
        <v>668</v>
      </c>
      <c r="Y5" s="195" t="s">
        <v>22</v>
      </c>
      <c r="Z5" s="195" t="s">
        <v>669</v>
      </c>
      <c r="AA5" s="195" t="s">
        <v>670</v>
      </c>
      <c r="AB5" s="198" t="s">
        <v>671</v>
      </c>
      <c r="AC5" s="196"/>
      <c r="AD5" s="161"/>
      <c r="AE5" s="472"/>
      <c r="AF5" s="166" t="s">
        <v>20</v>
      </c>
      <c r="AG5" s="166" t="s">
        <v>668</v>
      </c>
      <c r="AH5" s="166" t="s">
        <v>22</v>
      </c>
      <c r="AI5" s="199" t="s">
        <v>669</v>
      </c>
      <c r="AJ5" s="200" t="s">
        <v>670</v>
      </c>
      <c r="AK5" s="201" t="s">
        <v>671</v>
      </c>
      <c r="AL5" s="196"/>
      <c r="AM5" s="161"/>
      <c r="AN5" s="472"/>
      <c r="AO5" s="166" t="s">
        <v>20</v>
      </c>
      <c r="AP5" s="202" t="s">
        <v>668</v>
      </c>
      <c r="AQ5" s="202" t="s">
        <v>22</v>
      </c>
      <c r="AR5" s="202" t="s">
        <v>669</v>
      </c>
      <c r="AS5" s="202" t="s">
        <v>670</v>
      </c>
      <c r="AT5" s="201" t="s">
        <v>671</v>
      </c>
      <c r="AU5" s="196"/>
      <c r="AV5" s="161"/>
      <c r="AW5" s="472"/>
      <c r="AX5" s="166" t="s">
        <v>20</v>
      </c>
      <c r="AY5" s="166" t="s">
        <v>668</v>
      </c>
      <c r="AZ5" s="166" t="s">
        <v>22</v>
      </c>
      <c r="BA5" s="199" t="s">
        <v>669</v>
      </c>
      <c r="BB5" s="200" t="s">
        <v>670</v>
      </c>
      <c r="BC5" s="201" t="s">
        <v>671</v>
      </c>
      <c r="BD5" s="196"/>
      <c r="BE5" s="161"/>
      <c r="BF5" s="161"/>
    </row>
    <row r="6" spans="1:58" ht="99.75" customHeight="1" thickBot="1">
      <c r="A6" s="454"/>
      <c r="B6" s="162" t="s">
        <v>20</v>
      </c>
      <c r="C6" s="162" t="s">
        <v>22</v>
      </c>
      <c r="D6" s="454"/>
      <c r="E6" s="453" t="s">
        <v>24</v>
      </c>
      <c r="F6" s="453" t="s">
        <v>25</v>
      </c>
      <c r="G6" s="448"/>
      <c r="I6" s="65"/>
      <c r="K6" s="161"/>
      <c r="L6" s="161"/>
      <c r="M6" s="203" t="s">
        <v>327</v>
      </c>
      <c r="N6" s="204" t="s">
        <v>675</v>
      </c>
      <c r="O6" s="204"/>
      <c r="P6" s="204"/>
      <c r="Q6" s="205" t="s">
        <v>673</v>
      </c>
      <c r="R6" s="206">
        <v>15</v>
      </c>
      <c r="S6" s="207"/>
      <c r="T6" s="196"/>
      <c r="U6" s="161"/>
      <c r="V6" s="118" t="s">
        <v>330</v>
      </c>
      <c r="W6" s="204" t="s">
        <v>675</v>
      </c>
      <c r="X6" s="204"/>
      <c r="Y6" s="204"/>
      <c r="Z6" s="205" t="s">
        <v>673</v>
      </c>
      <c r="AA6" s="206">
        <v>15</v>
      </c>
      <c r="AB6" s="207"/>
      <c r="AC6" s="196"/>
      <c r="AD6" s="161"/>
      <c r="AE6" s="95" t="s">
        <v>334</v>
      </c>
      <c r="AF6" s="171" t="s">
        <v>675</v>
      </c>
      <c r="AG6" s="171"/>
      <c r="AH6" s="171"/>
      <c r="AI6" s="208" t="s">
        <v>673</v>
      </c>
      <c r="AJ6" s="206">
        <v>15</v>
      </c>
      <c r="AK6" s="207"/>
      <c r="AL6" s="196"/>
      <c r="AM6" s="161"/>
      <c r="AN6" s="95" t="s">
        <v>712</v>
      </c>
      <c r="AO6" s="171" t="s">
        <v>675</v>
      </c>
      <c r="AP6" s="209"/>
      <c r="AQ6" s="209"/>
      <c r="AR6" s="210" t="s">
        <v>673</v>
      </c>
      <c r="AS6" s="206">
        <v>15</v>
      </c>
      <c r="AT6" s="207"/>
      <c r="AU6" s="196"/>
      <c r="AV6" s="161"/>
      <c r="AW6" s="211" t="s">
        <v>339</v>
      </c>
      <c r="AX6" s="209" t="s">
        <v>675</v>
      </c>
      <c r="AY6" s="209"/>
      <c r="AZ6" s="209"/>
      <c r="BA6" s="210" t="s">
        <v>673</v>
      </c>
      <c r="BB6" s="206">
        <v>15</v>
      </c>
      <c r="BC6" s="207"/>
      <c r="BD6" s="196"/>
      <c r="BE6" s="161"/>
      <c r="BF6" s="161"/>
    </row>
    <row r="7" spans="1:58" ht="48.75" customHeight="1" thickBot="1">
      <c r="A7" s="481"/>
      <c r="B7" s="218" t="s">
        <v>21</v>
      </c>
      <c r="C7" s="218" t="s">
        <v>23</v>
      </c>
      <c r="D7" s="482"/>
      <c r="E7" s="455"/>
      <c r="F7" s="455"/>
      <c r="G7" s="449"/>
      <c r="I7" s="165"/>
      <c r="K7" s="161"/>
      <c r="L7" s="161"/>
      <c r="M7" s="203" t="s">
        <v>330</v>
      </c>
      <c r="N7" s="204"/>
      <c r="O7" s="204"/>
      <c r="P7" s="204"/>
      <c r="Q7" s="205" t="s">
        <v>676</v>
      </c>
      <c r="R7" s="206">
        <v>5</v>
      </c>
      <c r="S7" s="207"/>
      <c r="T7" s="196"/>
      <c r="U7" s="161"/>
      <c r="V7" s="203"/>
      <c r="W7" s="204"/>
      <c r="X7" s="204"/>
      <c r="Y7" s="204"/>
      <c r="Z7" s="205" t="s">
        <v>676</v>
      </c>
      <c r="AA7" s="206">
        <v>5</v>
      </c>
      <c r="AB7" s="207"/>
      <c r="AC7" s="196"/>
      <c r="AD7" s="161"/>
      <c r="AE7" s="170"/>
      <c r="AF7" s="171"/>
      <c r="AG7" s="171"/>
      <c r="AH7" s="171"/>
      <c r="AI7" s="208" t="s">
        <v>676</v>
      </c>
      <c r="AJ7" s="206">
        <v>5</v>
      </c>
      <c r="AK7" s="207"/>
      <c r="AL7" s="196"/>
      <c r="AM7" s="161"/>
      <c r="AN7" s="170"/>
      <c r="AO7" s="171"/>
      <c r="AP7" s="171"/>
      <c r="AQ7" s="171"/>
      <c r="AR7" s="208" t="s">
        <v>676</v>
      </c>
      <c r="AS7" s="206">
        <v>5</v>
      </c>
      <c r="AT7" s="207"/>
      <c r="AU7" s="196"/>
      <c r="AV7" s="161"/>
      <c r="AW7" s="212"/>
      <c r="AX7" s="209"/>
      <c r="AY7" s="209"/>
      <c r="AZ7" s="209"/>
      <c r="BA7" s="210" t="s">
        <v>676</v>
      </c>
      <c r="BB7" s="206">
        <v>5</v>
      </c>
      <c r="BC7" s="207"/>
      <c r="BD7" s="196"/>
      <c r="BE7" s="161"/>
      <c r="BF7" s="161"/>
    </row>
    <row r="8" spans="1:58" ht="166.5" thickBot="1">
      <c r="A8" s="447" t="str">
        <f>'Mapa de Riesgos.'!M28</f>
        <v>Seguimiento trimestral a las metas establecidas en el plan de acción</v>
      </c>
      <c r="B8" s="451" t="s">
        <v>632</v>
      </c>
      <c r="C8" s="451"/>
      <c r="D8" s="169" t="s">
        <v>26</v>
      </c>
      <c r="E8" s="151">
        <v>15</v>
      </c>
      <c r="F8" s="151">
        <v>0</v>
      </c>
      <c r="G8" s="151" t="s">
        <v>713</v>
      </c>
      <c r="I8" s="165"/>
      <c r="K8" s="161"/>
      <c r="L8" s="161"/>
      <c r="M8" s="203" t="s">
        <v>334</v>
      </c>
      <c r="N8" s="204"/>
      <c r="O8" s="204"/>
      <c r="P8" s="204"/>
      <c r="Q8" s="205" t="s">
        <v>677</v>
      </c>
      <c r="R8" s="206"/>
      <c r="S8" s="207">
        <v>15</v>
      </c>
      <c r="T8" s="196"/>
      <c r="U8" s="161"/>
      <c r="V8" s="203"/>
      <c r="W8" s="204"/>
      <c r="X8" s="204"/>
      <c r="Y8" s="204"/>
      <c r="Z8" s="205" t="s">
        <v>677</v>
      </c>
      <c r="AA8" s="206"/>
      <c r="AB8" s="207">
        <v>15</v>
      </c>
      <c r="AC8" s="196"/>
      <c r="AD8" s="161"/>
      <c r="AE8" s="170"/>
      <c r="AF8" s="171"/>
      <c r="AG8" s="171"/>
      <c r="AH8" s="171"/>
      <c r="AI8" s="208" t="s">
        <v>677</v>
      </c>
      <c r="AJ8" s="206"/>
      <c r="AK8" s="207">
        <v>15</v>
      </c>
      <c r="AL8" s="196"/>
      <c r="AM8" s="161"/>
      <c r="AN8" s="170"/>
      <c r="AO8" s="171"/>
      <c r="AP8" s="171"/>
      <c r="AQ8" s="171"/>
      <c r="AR8" s="208" t="s">
        <v>677</v>
      </c>
      <c r="AS8" s="206"/>
      <c r="AT8" s="207">
        <v>15</v>
      </c>
      <c r="AU8" s="196"/>
      <c r="AV8" s="161"/>
      <c r="AW8" s="212"/>
      <c r="AX8" s="209"/>
      <c r="AY8" s="209"/>
      <c r="AZ8" s="209"/>
      <c r="BA8" s="210" t="s">
        <v>677</v>
      </c>
      <c r="BB8" s="206"/>
      <c r="BC8" s="207">
        <v>15</v>
      </c>
      <c r="BD8" s="196"/>
      <c r="BE8" s="161"/>
      <c r="BF8" s="161"/>
    </row>
    <row r="9" spans="1:58" ht="23.25" customHeight="1" thickBot="1">
      <c r="A9" s="448"/>
      <c r="B9" s="451"/>
      <c r="C9" s="451"/>
      <c r="D9" s="450" t="s">
        <v>27</v>
      </c>
      <c r="E9" s="414">
        <v>5</v>
      </c>
      <c r="F9" s="414">
        <v>0</v>
      </c>
      <c r="G9" s="414" t="s">
        <v>714</v>
      </c>
      <c r="I9" s="165"/>
      <c r="K9" s="161"/>
      <c r="L9" s="161"/>
      <c r="M9" s="203" t="s">
        <v>712</v>
      </c>
      <c r="N9" s="204"/>
      <c r="O9" s="204"/>
      <c r="P9" s="204"/>
      <c r="Q9" s="205" t="s">
        <v>680</v>
      </c>
      <c r="R9" s="206">
        <v>10</v>
      </c>
      <c r="S9" s="207"/>
      <c r="T9" s="196"/>
      <c r="U9" s="161"/>
      <c r="V9" s="203"/>
      <c r="W9" s="204"/>
      <c r="X9" s="204"/>
      <c r="Y9" s="204"/>
      <c r="Z9" s="205" t="s">
        <v>680</v>
      </c>
      <c r="AA9" s="206">
        <v>10</v>
      </c>
      <c r="AB9" s="207"/>
      <c r="AC9" s="196"/>
      <c r="AD9" s="161"/>
      <c r="AE9" s="170"/>
      <c r="AF9" s="171"/>
      <c r="AG9" s="171"/>
      <c r="AH9" s="171"/>
      <c r="AI9" s="208" t="s">
        <v>680</v>
      </c>
      <c r="AJ9" s="206">
        <v>10</v>
      </c>
      <c r="AK9" s="207"/>
      <c r="AL9" s="196"/>
      <c r="AM9" s="161"/>
      <c r="AN9" s="170"/>
      <c r="AO9" s="171"/>
      <c r="AP9" s="171"/>
      <c r="AQ9" s="171"/>
      <c r="AR9" s="208" t="s">
        <v>680</v>
      </c>
      <c r="AS9" s="206">
        <v>10</v>
      </c>
      <c r="AT9" s="207"/>
      <c r="AU9" s="196"/>
      <c r="AV9" s="161"/>
      <c r="AW9" s="212"/>
      <c r="AX9" s="209"/>
      <c r="AY9" s="209"/>
      <c r="AZ9" s="209"/>
      <c r="BA9" s="210" t="s">
        <v>680</v>
      </c>
      <c r="BB9" s="206">
        <v>10</v>
      </c>
      <c r="BC9" s="207"/>
      <c r="BD9" s="196"/>
      <c r="BE9" s="161"/>
      <c r="BF9" s="161"/>
    </row>
    <row r="10" spans="1:58" ht="33" customHeight="1" thickBot="1">
      <c r="A10" s="448"/>
      <c r="B10" s="451"/>
      <c r="C10" s="451"/>
      <c r="D10" s="452"/>
      <c r="E10" s="415"/>
      <c r="F10" s="415"/>
      <c r="G10" s="415"/>
      <c r="I10" s="165"/>
      <c r="K10" s="161"/>
      <c r="L10" s="161"/>
      <c r="M10" s="203" t="s">
        <v>339</v>
      </c>
      <c r="N10" s="204"/>
      <c r="O10" s="204"/>
      <c r="P10" s="204"/>
      <c r="Q10" s="205" t="s">
        <v>682</v>
      </c>
      <c r="R10" s="206">
        <v>15</v>
      </c>
      <c r="S10" s="207"/>
      <c r="T10" s="196"/>
      <c r="U10" s="161"/>
      <c r="V10" s="203"/>
      <c r="W10" s="204"/>
      <c r="X10" s="204"/>
      <c r="Y10" s="204"/>
      <c r="Z10" s="205" t="s">
        <v>682</v>
      </c>
      <c r="AA10" s="206">
        <v>15</v>
      </c>
      <c r="AB10" s="207"/>
      <c r="AC10" s="196"/>
      <c r="AD10" s="161"/>
      <c r="AE10" s="170"/>
      <c r="AF10" s="171"/>
      <c r="AG10" s="171"/>
      <c r="AH10" s="171"/>
      <c r="AI10" s="208" t="s">
        <v>682</v>
      </c>
      <c r="AJ10" s="206">
        <v>15</v>
      </c>
      <c r="AK10" s="207"/>
      <c r="AL10" s="196"/>
      <c r="AM10" s="161"/>
      <c r="AN10" s="170"/>
      <c r="AO10" s="171"/>
      <c r="AP10" s="171"/>
      <c r="AQ10" s="171"/>
      <c r="AR10" s="208" t="s">
        <v>682</v>
      </c>
      <c r="AS10" s="206">
        <v>15</v>
      </c>
      <c r="AT10" s="207"/>
      <c r="AU10" s="196"/>
      <c r="AV10" s="161"/>
      <c r="AW10" s="170"/>
      <c r="AX10" s="171"/>
      <c r="AY10" s="171"/>
      <c r="AZ10" s="171"/>
      <c r="BA10" s="208" t="s">
        <v>682</v>
      </c>
      <c r="BB10" s="206">
        <v>15</v>
      </c>
      <c r="BC10" s="207"/>
      <c r="BD10" s="196"/>
      <c r="BE10" s="161"/>
      <c r="BF10" s="161"/>
    </row>
    <row r="11" spans="1:58" ht="45" customHeight="1" thickBot="1">
      <c r="A11" s="448"/>
      <c r="B11" s="451"/>
      <c r="C11" s="451"/>
      <c r="D11" s="164" t="s">
        <v>28</v>
      </c>
      <c r="E11" s="152">
        <v>0</v>
      </c>
      <c r="F11" s="152">
        <v>15</v>
      </c>
      <c r="G11" s="213"/>
      <c r="I11" s="65"/>
      <c r="K11" s="161"/>
      <c r="L11" s="161"/>
      <c r="M11" s="203"/>
      <c r="N11" s="204"/>
      <c r="O11" s="204"/>
      <c r="P11" s="204"/>
      <c r="Q11" s="205" t="s">
        <v>683</v>
      </c>
      <c r="R11" s="206">
        <v>10</v>
      </c>
      <c r="S11" s="207"/>
      <c r="T11" s="196"/>
      <c r="U11" s="161"/>
      <c r="V11" s="203"/>
      <c r="W11" s="204"/>
      <c r="X11" s="204"/>
      <c r="Y11" s="204"/>
      <c r="Z11" s="205" t="s">
        <v>683</v>
      </c>
      <c r="AA11" s="206">
        <v>10</v>
      </c>
      <c r="AB11" s="207"/>
      <c r="AC11" s="196"/>
      <c r="AD11" s="161"/>
      <c r="AE11" s="170"/>
      <c r="AF11" s="171"/>
      <c r="AG11" s="171"/>
      <c r="AH11" s="171"/>
      <c r="AI11" s="208" t="s">
        <v>683</v>
      </c>
      <c r="AJ11" s="206">
        <v>10</v>
      </c>
      <c r="AK11" s="207"/>
      <c r="AL11" s="196"/>
      <c r="AM11" s="161"/>
      <c r="AN11" s="170"/>
      <c r="AO11" s="171"/>
      <c r="AP11" s="171"/>
      <c r="AQ11" s="171"/>
      <c r="AR11" s="208" t="s">
        <v>683</v>
      </c>
      <c r="AS11" s="206">
        <v>10</v>
      </c>
      <c r="AT11" s="207"/>
      <c r="AU11" s="196"/>
      <c r="AV11" s="161"/>
      <c r="AW11" s="170"/>
      <c r="AX11" s="171"/>
      <c r="AY11" s="171"/>
      <c r="AZ11" s="171"/>
      <c r="BA11" s="208" t="s">
        <v>683</v>
      </c>
      <c r="BB11" s="206">
        <v>10</v>
      </c>
      <c r="BC11" s="207"/>
      <c r="BD11" s="196"/>
      <c r="BE11" s="161"/>
      <c r="BF11" s="161"/>
    </row>
    <row r="12" spans="1:58" ht="86.25" customHeight="1" thickBot="1">
      <c r="A12" s="448"/>
      <c r="B12" s="451"/>
      <c r="C12" s="451"/>
      <c r="D12" s="164" t="s">
        <v>29</v>
      </c>
      <c r="E12" s="152">
        <v>10</v>
      </c>
      <c r="F12" s="152">
        <v>0</v>
      </c>
      <c r="G12" s="213" t="s">
        <v>715</v>
      </c>
      <c r="I12" s="65"/>
      <c r="K12" s="161"/>
      <c r="L12" s="161"/>
      <c r="M12" s="203"/>
      <c r="N12" s="204"/>
      <c r="O12" s="204"/>
      <c r="P12" s="204"/>
      <c r="Q12" s="205" t="s">
        <v>685</v>
      </c>
      <c r="R12" s="206">
        <v>30</v>
      </c>
      <c r="S12" s="207"/>
      <c r="T12" s="196"/>
      <c r="U12" s="161"/>
      <c r="V12" s="203"/>
      <c r="W12" s="204"/>
      <c r="X12" s="204"/>
      <c r="Y12" s="204"/>
      <c r="Z12" s="205" t="s">
        <v>685</v>
      </c>
      <c r="AA12" s="206">
        <v>30</v>
      </c>
      <c r="AB12" s="207"/>
      <c r="AC12" s="196"/>
      <c r="AD12" s="161"/>
      <c r="AE12" s="170"/>
      <c r="AF12" s="171"/>
      <c r="AG12" s="171"/>
      <c r="AH12" s="171"/>
      <c r="AI12" s="208" t="s">
        <v>685</v>
      </c>
      <c r="AJ12" s="206">
        <v>30</v>
      </c>
      <c r="AK12" s="207"/>
      <c r="AL12" s="196"/>
      <c r="AM12" s="161"/>
      <c r="AN12" s="170"/>
      <c r="AO12" s="171"/>
      <c r="AP12" s="171"/>
      <c r="AQ12" s="171"/>
      <c r="AR12" s="208" t="s">
        <v>685</v>
      </c>
      <c r="AS12" s="206">
        <v>30</v>
      </c>
      <c r="AT12" s="207"/>
      <c r="AU12" s="196"/>
      <c r="AV12" s="161"/>
      <c r="AW12" s="170"/>
      <c r="AX12" s="171"/>
      <c r="AY12" s="171"/>
      <c r="AZ12" s="171"/>
      <c r="BA12" s="208" t="s">
        <v>685</v>
      </c>
      <c r="BB12" s="206">
        <v>30</v>
      </c>
      <c r="BC12" s="207"/>
      <c r="BD12" s="196"/>
      <c r="BE12" s="161"/>
      <c r="BF12" s="161"/>
    </row>
    <row r="13" spans="1:58" ht="51.75" thickBot="1">
      <c r="A13" s="448"/>
      <c r="B13" s="451"/>
      <c r="C13" s="451"/>
      <c r="D13" s="164" t="s">
        <v>30</v>
      </c>
      <c r="E13" s="152">
        <v>15</v>
      </c>
      <c r="F13" s="152">
        <v>0</v>
      </c>
      <c r="G13" s="152" t="s">
        <v>302</v>
      </c>
      <c r="I13" s="65"/>
      <c r="K13" s="161"/>
      <c r="L13" s="161"/>
      <c r="M13" s="486" t="s">
        <v>33</v>
      </c>
      <c r="N13" s="487"/>
      <c r="O13" s="487"/>
      <c r="P13" s="487"/>
      <c r="Q13" s="488"/>
      <c r="R13" s="214">
        <v>85</v>
      </c>
      <c r="S13" s="215">
        <v>15</v>
      </c>
      <c r="T13" s="216"/>
      <c r="U13" s="161"/>
      <c r="V13" s="486" t="s">
        <v>33</v>
      </c>
      <c r="W13" s="487"/>
      <c r="X13" s="487"/>
      <c r="Y13" s="487"/>
      <c r="Z13" s="488"/>
      <c r="AA13" s="214">
        <v>85</v>
      </c>
      <c r="AB13" s="215">
        <v>15</v>
      </c>
      <c r="AC13" s="216"/>
      <c r="AD13" s="161"/>
      <c r="AE13" s="468" t="s">
        <v>33</v>
      </c>
      <c r="AF13" s="469"/>
      <c r="AG13" s="469"/>
      <c r="AH13" s="469"/>
      <c r="AI13" s="489"/>
      <c r="AJ13" s="214">
        <v>85</v>
      </c>
      <c r="AK13" s="215">
        <v>15</v>
      </c>
      <c r="AL13" s="216"/>
      <c r="AM13" s="161"/>
      <c r="AN13" s="468" t="s">
        <v>33</v>
      </c>
      <c r="AO13" s="469"/>
      <c r="AP13" s="469"/>
      <c r="AQ13" s="469"/>
      <c r="AR13" s="489"/>
      <c r="AS13" s="214">
        <v>85</v>
      </c>
      <c r="AT13" s="215">
        <v>15</v>
      </c>
      <c r="AU13" s="216"/>
      <c r="AV13" s="161"/>
      <c r="AW13" s="468" t="s">
        <v>33</v>
      </c>
      <c r="AX13" s="469"/>
      <c r="AY13" s="469"/>
      <c r="AZ13" s="469"/>
      <c r="BA13" s="489"/>
      <c r="BB13" s="214">
        <v>85</v>
      </c>
      <c r="BC13" s="215">
        <v>15</v>
      </c>
      <c r="BD13" s="216"/>
      <c r="BE13" s="161"/>
      <c r="BF13" s="161"/>
    </row>
    <row r="14" spans="1:58" ht="54.75" customHeight="1" thickBot="1">
      <c r="A14" s="448"/>
      <c r="B14" s="451"/>
      <c r="C14" s="451"/>
      <c r="D14" s="164" t="s">
        <v>31</v>
      </c>
      <c r="E14" s="152">
        <v>10</v>
      </c>
      <c r="F14" s="152">
        <v>0</v>
      </c>
      <c r="G14" s="152" t="s">
        <v>716</v>
      </c>
      <c r="I14" s="65"/>
      <c r="K14" s="161"/>
      <c r="L14" s="161"/>
      <c r="M14" s="161"/>
      <c r="N14" s="161"/>
      <c r="O14" s="161"/>
      <c r="P14" s="161"/>
      <c r="Q14" s="161"/>
      <c r="R14" s="161"/>
      <c r="S14" s="161"/>
      <c r="T14" s="161"/>
      <c r="U14" s="161"/>
      <c r="V14" s="161"/>
      <c r="W14" s="161"/>
      <c r="X14" s="161"/>
      <c r="Y14" s="161"/>
      <c r="Z14" s="161"/>
      <c r="AA14" s="161"/>
      <c r="AB14" s="161"/>
      <c r="AC14" s="161"/>
      <c r="AD14" s="161"/>
      <c r="AE14" s="161"/>
      <c r="AF14" s="161"/>
      <c r="AG14" s="161"/>
      <c r="AH14" s="161"/>
      <c r="AI14" s="161"/>
      <c r="AJ14" s="161"/>
      <c r="AK14" s="161"/>
      <c r="AL14" s="161"/>
      <c r="AM14" s="161"/>
      <c r="AN14" s="161"/>
      <c r="AO14" s="161"/>
      <c r="AP14" s="161"/>
      <c r="AQ14" s="161"/>
      <c r="AR14" s="161"/>
      <c r="AS14" s="161"/>
      <c r="AT14" s="161"/>
      <c r="AU14" s="161"/>
      <c r="AV14" s="161"/>
      <c r="AW14" s="161"/>
      <c r="AX14" s="161"/>
      <c r="AY14" s="161"/>
      <c r="AZ14" s="161"/>
      <c r="BA14" s="161"/>
      <c r="BB14" s="161"/>
      <c r="BC14" s="161"/>
      <c r="BD14" s="161"/>
      <c r="BE14" s="161"/>
      <c r="BF14" s="161"/>
    </row>
    <row r="15" spans="1:58" ht="47.25" customHeight="1" thickBot="1">
      <c r="A15" s="448"/>
      <c r="B15" s="451"/>
      <c r="C15" s="451"/>
      <c r="D15" s="164" t="s">
        <v>32</v>
      </c>
      <c r="E15" s="152">
        <v>30</v>
      </c>
      <c r="F15" s="152">
        <v>0</v>
      </c>
      <c r="G15" s="152" t="s">
        <v>717</v>
      </c>
      <c r="K15" s="161"/>
      <c r="L15" s="161"/>
      <c r="M15" s="161"/>
      <c r="N15" s="161"/>
      <c r="O15" s="161"/>
      <c r="P15" s="161"/>
      <c r="Q15" s="161"/>
      <c r="R15" s="161"/>
      <c r="S15" s="161"/>
      <c r="T15" s="161"/>
      <c r="U15" s="161"/>
      <c r="V15" s="161"/>
      <c r="W15" s="161"/>
      <c r="X15" s="161"/>
      <c r="Y15" s="161"/>
      <c r="Z15" s="161"/>
      <c r="AA15" s="161"/>
      <c r="AB15" s="161"/>
      <c r="AC15" s="161"/>
      <c r="AD15" s="161"/>
      <c r="AE15" s="161"/>
      <c r="AF15" s="161"/>
      <c r="AG15" s="161"/>
      <c r="AH15" s="161"/>
      <c r="AI15" s="161"/>
      <c r="AJ15" s="161"/>
      <c r="AK15" s="161"/>
      <c r="AL15" s="161"/>
      <c r="AM15" s="161"/>
      <c r="AN15" s="161"/>
      <c r="AO15" s="161"/>
      <c r="AP15" s="161"/>
      <c r="AQ15" s="161"/>
      <c r="AR15" s="161"/>
      <c r="AS15" s="161"/>
      <c r="AT15" s="161"/>
      <c r="AU15" s="161"/>
      <c r="AV15" s="161"/>
      <c r="AW15" s="161"/>
      <c r="AX15" s="161"/>
      <c r="AY15" s="161"/>
      <c r="AZ15" s="161"/>
      <c r="BA15" s="161"/>
      <c r="BB15" s="161"/>
      <c r="BC15" s="161"/>
      <c r="BD15" s="161"/>
      <c r="BE15" s="161"/>
      <c r="BF15" s="161"/>
    </row>
    <row r="16" spans="1:58" ht="45.75" thickBot="1">
      <c r="A16" s="449"/>
      <c r="B16" s="452"/>
      <c r="C16" s="452"/>
      <c r="D16" s="177" t="s">
        <v>33</v>
      </c>
      <c r="E16" s="178">
        <v>85</v>
      </c>
      <c r="F16" s="178">
        <v>15</v>
      </c>
      <c r="G16" s="178"/>
      <c r="K16" s="161"/>
      <c r="L16" s="161"/>
      <c r="M16" s="182" t="s">
        <v>687</v>
      </c>
      <c r="N16" s="183" t="s">
        <v>688</v>
      </c>
      <c r="O16" s="161"/>
      <c r="P16" s="161"/>
      <c r="Q16" s="161"/>
      <c r="R16" s="161"/>
      <c r="S16" s="161"/>
      <c r="T16" s="161"/>
      <c r="U16" s="161"/>
      <c r="V16" s="161"/>
      <c r="W16" s="161"/>
      <c r="X16" s="161"/>
      <c r="Y16" s="161"/>
      <c r="Z16" s="161"/>
      <c r="AA16" s="161"/>
      <c r="AB16" s="161"/>
      <c r="AC16" s="161"/>
      <c r="AD16" s="161"/>
      <c r="AE16" s="161"/>
      <c r="AF16" s="161"/>
      <c r="AG16" s="161"/>
      <c r="AH16" s="161"/>
      <c r="AI16" s="161"/>
      <c r="AJ16" s="161"/>
      <c r="AK16" s="161"/>
      <c r="AL16" s="161"/>
      <c r="AM16" s="161"/>
      <c r="AN16" s="161"/>
      <c r="AO16" s="161"/>
      <c r="AP16" s="161"/>
      <c r="AQ16" s="161"/>
      <c r="AR16" s="161"/>
      <c r="AS16" s="161"/>
      <c r="AT16" s="161"/>
      <c r="AU16" s="161"/>
      <c r="AV16" s="161"/>
      <c r="AW16" s="161"/>
      <c r="AX16" s="161"/>
      <c r="AY16" s="161"/>
      <c r="AZ16" s="161"/>
      <c r="BA16" s="161"/>
      <c r="BB16" s="161"/>
      <c r="BC16" s="161"/>
      <c r="BD16" s="161"/>
      <c r="BE16" s="161"/>
      <c r="BF16" s="161"/>
    </row>
    <row r="17" spans="1:58" ht="15.75" thickBot="1">
      <c r="A17" s="150"/>
      <c r="B17" s="180"/>
      <c r="C17" s="180"/>
      <c r="D17" s="181"/>
      <c r="E17" s="150"/>
      <c r="F17" s="150"/>
      <c r="G17" s="150"/>
      <c r="K17" s="161"/>
      <c r="L17" s="161"/>
      <c r="M17" s="184" t="s">
        <v>689</v>
      </c>
      <c r="N17" s="185">
        <v>0</v>
      </c>
      <c r="O17" s="161"/>
      <c r="P17" s="161"/>
      <c r="Q17" s="161"/>
      <c r="R17" s="161"/>
      <c r="S17" s="161"/>
      <c r="T17" s="161"/>
      <c r="U17" s="161"/>
      <c r="V17" s="161"/>
      <c r="W17" s="161"/>
      <c r="X17" s="161"/>
      <c r="Y17" s="161"/>
      <c r="Z17" s="161"/>
      <c r="AA17" s="161"/>
      <c r="AB17" s="161"/>
      <c r="AC17" s="161"/>
      <c r="AD17" s="161"/>
      <c r="AE17" s="161"/>
      <c r="AF17" s="161"/>
      <c r="AG17" s="161"/>
      <c r="AH17" s="161"/>
      <c r="AI17" s="161"/>
      <c r="AJ17" s="161"/>
      <c r="AK17" s="161"/>
      <c r="AL17" s="161"/>
      <c r="AM17" s="161"/>
      <c r="AN17" s="161"/>
      <c r="AO17" s="161"/>
      <c r="AP17" s="161"/>
      <c r="AQ17" s="161"/>
      <c r="AR17" s="161"/>
      <c r="AS17" s="161"/>
      <c r="AT17" s="161"/>
      <c r="AU17" s="161"/>
      <c r="AV17" s="161"/>
      <c r="AW17" s="161"/>
      <c r="AX17" s="161"/>
      <c r="AY17" s="161"/>
      <c r="AZ17" s="161"/>
      <c r="BA17" s="161"/>
      <c r="BB17" s="161"/>
      <c r="BC17" s="161"/>
      <c r="BD17" s="161"/>
      <c r="BE17" s="161"/>
      <c r="BF17" s="161"/>
    </row>
    <row r="18" spans="1:58" ht="15.75" thickBot="1">
      <c r="A18" s="150"/>
      <c r="B18" s="180"/>
      <c r="C18" s="180"/>
      <c r="D18" s="181"/>
      <c r="E18" s="150"/>
      <c r="F18" s="150"/>
      <c r="G18" s="150"/>
      <c r="K18" s="161"/>
      <c r="L18" s="161"/>
      <c r="M18" s="184" t="s">
        <v>690</v>
      </c>
      <c r="N18" s="185">
        <v>1</v>
      </c>
      <c r="O18" s="161"/>
      <c r="P18" s="161"/>
      <c r="Q18" s="161"/>
      <c r="R18" s="161"/>
      <c r="S18" s="161"/>
      <c r="T18" s="161"/>
      <c r="U18" s="161"/>
      <c r="V18" s="161"/>
      <c r="W18" s="161"/>
      <c r="X18" s="161"/>
      <c r="Y18" s="161"/>
      <c r="Z18" s="161"/>
      <c r="AA18" s="161"/>
      <c r="AB18" s="161"/>
      <c r="AC18" s="161"/>
      <c r="AD18" s="161"/>
      <c r="AE18" s="161"/>
      <c r="AF18" s="161"/>
      <c r="AG18" s="161"/>
      <c r="AH18" s="161"/>
      <c r="AI18" s="161"/>
      <c r="AJ18" s="161"/>
      <c r="AK18" s="161"/>
      <c r="AL18" s="161"/>
      <c r="AM18" s="161"/>
      <c r="AN18" s="161"/>
      <c r="AO18" s="161"/>
      <c r="AP18" s="161"/>
      <c r="AQ18" s="161"/>
      <c r="AR18" s="161"/>
      <c r="AS18" s="161"/>
      <c r="AT18" s="161"/>
      <c r="AU18" s="161"/>
      <c r="AV18" s="161"/>
      <c r="AW18" s="161"/>
      <c r="AX18" s="161"/>
      <c r="AY18" s="161"/>
      <c r="AZ18" s="161"/>
      <c r="BA18" s="161"/>
      <c r="BB18" s="161"/>
      <c r="BC18" s="161"/>
      <c r="BD18" s="161"/>
      <c r="BE18" s="161"/>
      <c r="BF18" s="161"/>
    </row>
    <row r="19" spans="1:58" ht="15.75" thickBot="1">
      <c r="A19" s="150"/>
      <c r="B19" s="180"/>
      <c r="C19" s="180"/>
      <c r="D19" s="181"/>
      <c r="E19" s="150"/>
      <c r="F19" s="150"/>
      <c r="G19" s="150"/>
      <c r="K19" s="161"/>
      <c r="L19" s="161"/>
      <c r="M19" s="184" t="s">
        <v>691</v>
      </c>
      <c r="N19" s="185">
        <v>2</v>
      </c>
      <c r="O19" s="161"/>
      <c r="P19" s="161"/>
      <c r="Q19" s="161"/>
      <c r="R19" s="161"/>
      <c r="S19" s="161"/>
      <c r="T19" s="161"/>
      <c r="U19" s="161"/>
      <c r="V19" s="161"/>
      <c r="W19" s="161"/>
      <c r="X19" s="161"/>
      <c r="Y19" s="161"/>
      <c r="Z19" s="161"/>
      <c r="AA19" s="161"/>
      <c r="AB19" s="161"/>
      <c r="AC19" s="161"/>
      <c r="AD19" s="161"/>
      <c r="AE19" s="161"/>
      <c r="AF19" s="161"/>
      <c r="AG19" s="161"/>
      <c r="AH19" s="161"/>
      <c r="AI19" s="161"/>
      <c r="AJ19" s="161"/>
      <c r="AK19" s="161"/>
      <c r="AL19" s="161"/>
      <c r="AM19" s="161"/>
      <c r="AN19" s="161"/>
      <c r="AO19" s="161"/>
      <c r="AP19" s="161"/>
      <c r="AQ19" s="161"/>
      <c r="AR19" s="161"/>
      <c r="AS19" s="161"/>
      <c r="AT19" s="161"/>
      <c r="AU19" s="161"/>
      <c r="AV19" s="161"/>
      <c r="AW19" s="161"/>
      <c r="AX19" s="161"/>
      <c r="AY19" s="161"/>
      <c r="AZ19" s="161"/>
      <c r="BA19" s="161"/>
      <c r="BB19" s="161"/>
      <c r="BC19" s="161"/>
      <c r="BD19" s="161"/>
      <c r="BE19" s="161"/>
      <c r="BF19" s="161"/>
    </row>
    <row r="20" spans="1:58" ht="15.75" customHeight="1">
      <c r="A20" s="458"/>
      <c r="B20" s="458"/>
      <c r="C20" s="387" t="s">
        <v>34</v>
      </c>
      <c r="D20" s="387"/>
      <c r="E20" s="387"/>
      <c r="F20" s="427" t="s">
        <v>216</v>
      </c>
      <c r="G20" s="427"/>
      <c r="K20" s="161"/>
      <c r="L20" s="161"/>
      <c r="M20" s="161"/>
      <c r="N20" s="161"/>
      <c r="O20" s="161"/>
      <c r="P20" s="161"/>
      <c r="Q20" s="161"/>
      <c r="R20" s="161"/>
      <c r="S20" s="161"/>
      <c r="T20" s="161"/>
      <c r="U20" s="161"/>
      <c r="V20" s="161"/>
      <c r="W20" s="161"/>
      <c r="X20" s="161"/>
      <c r="Y20" s="161"/>
      <c r="Z20" s="161"/>
      <c r="AA20" s="161"/>
      <c r="AB20" s="161"/>
      <c r="AC20" s="161"/>
      <c r="AD20" s="161"/>
      <c r="AE20" s="161"/>
      <c r="AF20" s="161"/>
      <c r="AG20" s="161"/>
      <c r="AH20" s="161"/>
      <c r="AI20" s="161"/>
      <c r="AJ20" s="161"/>
      <c r="AK20" s="161"/>
      <c r="AL20" s="161"/>
      <c r="AM20" s="161"/>
      <c r="AN20" s="161"/>
      <c r="AO20" s="161"/>
      <c r="AP20" s="161"/>
      <c r="AQ20" s="161"/>
      <c r="AR20" s="161"/>
      <c r="AS20" s="161"/>
      <c r="AT20" s="161"/>
      <c r="AU20" s="161"/>
      <c r="AV20" s="161"/>
      <c r="AW20" s="161"/>
      <c r="AX20" s="161"/>
      <c r="AY20" s="161"/>
      <c r="AZ20" s="161"/>
      <c r="BA20" s="161"/>
      <c r="BB20" s="161"/>
      <c r="BC20" s="161"/>
      <c r="BD20" s="161"/>
      <c r="BE20" s="161"/>
      <c r="BF20" s="161"/>
    </row>
    <row r="21" spans="1:58" ht="15.75" customHeight="1">
      <c r="A21" s="458"/>
      <c r="B21" s="458"/>
      <c r="C21" s="387"/>
      <c r="D21" s="387"/>
      <c r="E21" s="387"/>
      <c r="F21" s="427" t="s">
        <v>49</v>
      </c>
      <c r="G21" s="427"/>
      <c r="K21" s="161"/>
      <c r="L21" s="161"/>
      <c r="M21" s="161"/>
      <c r="N21" s="161"/>
      <c r="O21" s="161"/>
      <c r="P21" s="161"/>
      <c r="Q21" s="161"/>
      <c r="R21" s="161"/>
      <c r="S21" s="161"/>
      <c r="T21" s="161"/>
      <c r="U21" s="161"/>
      <c r="V21" s="161"/>
      <c r="W21" s="161"/>
      <c r="X21" s="161"/>
      <c r="Y21" s="161"/>
      <c r="Z21" s="161"/>
      <c r="AA21" s="161"/>
      <c r="AB21" s="161"/>
      <c r="AC21" s="161"/>
      <c r="AD21" s="161"/>
      <c r="AE21" s="161"/>
      <c r="AF21" s="161"/>
      <c r="AG21" s="161"/>
      <c r="AH21" s="161"/>
      <c r="AI21" s="161"/>
      <c r="AJ21" s="161"/>
      <c r="AK21" s="161"/>
      <c r="AL21" s="161"/>
      <c r="AM21" s="161"/>
      <c r="AN21" s="161"/>
      <c r="AO21" s="161"/>
      <c r="AP21" s="161"/>
      <c r="AQ21" s="161"/>
      <c r="AR21" s="161"/>
      <c r="AS21" s="161"/>
      <c r="AT21" s="161"/>
      <c r="AU21" s="161"/>
      <c r="AV21" s="161"/>
      <c r="AW21" s="161"/>
      <c r="AX21" s="161"/>
      <c r="AY21" s="161"/>
      <c r="AZ21" s="161"/>
      <c r="BA21" s="161"/>
      <c r="BB21" s="161"/>
      <c r="BC21" s="161"/>
      <c r="BD21" s="161"/>
      <c r="BE21" s="161"/>
      <c r="BF21" s="161"/>
    </row>
    <row r="22" spans="1:58" ht="15.75" customHeight="1">
      <c r="A22" s="458"/>
      <c r="B22" s="458"/>
      <c r="C22" s="387"/>
      <c r="D22" s="387"/>
      <c r="E22" s="387"/>
      <c r="F22" s="463" t="s">
        <v>223</v>
      </c>
      <c r="G22" s="464"/>
      <c r="M22" s="465" t="s">
        <v>692</v>
      </c>
      <c r="N22" s="465"/>
      <c r="O22" s="465"/>
      <c r="P22" s="465"/>
      <c r="Q22" s="465"/>
      <c r="R22" s="465"/>
      <c r="S22" s="465"/>
      <c r="T22" s="465"/>
      <c r="U22" s="465"/>
      <c r="V22" s="465"/>
      <c r="W22" s="465"/>
      <c r="X22" s="465"/>
      <c r="Y22" s="465"/>
      <c r="Z22" s="465"/>
      <c r="AA22" s="465"/>
      <c r="AB22" s="465"/>
      <c r="AC22" s="465"/>
      <c r="AD22" s="465"/>
      <c r="AE22" s="465"/>
    </row>
    <row r="23" spans="1:58" ht="16.5" thickBot="1">
      <c r="A23" s="150"/>
      <c r="B23" s="180"/>
      <c r="C23" s="180"/>
      <c r="D23" s="181"/>
      <c r="E23" s="150"/>
      <c r="F23" s="150"/>
      <c r="G23" s="150"/>
      <c r="M23" s="186" t="s">
        <v>693</v>
      </c>
      <c r="N23" s="459" t="s">
        <v>694</v>
      </c>
      <c r="O23" s="459"/>
      <c r="P23" s="459"/>
      <c r="Q23" s="459"/>
      <c r="R23" s="459"/>
      <c r="S23" s="459"/>
      <c r="T23" s="459"/>
      <c r="U23" s="459"/>
      <c r="V23" s="459"/>
      <c r="W23" s="459"/>
      <c r="X23" s="459"/>
      <c r="Y23" s="459"/>
      <c r="Z23" s="459"/>
      <c r="AA23" s="459"/>
      <c r="AB23" s="459"/>
      <c r="AC23" s="459"/>
      <c r="AD23" s="459"/>
      <c r="AE23" s="459"/>
    </row>
    <row r="24" spans="1:58" ht="16.5" thickBot="1">
      <c r="A24" s="453" t="s">
        <v>15</v>
      </c>
      <c r="B24" s="456" t="s">
        <v>16</v>
      </c>
      <c r="C24" s="457"/>
      <c r="D24" s="453" t="s">
        <v>17</v>
      </c>
      <c r="E24" s="456" t="s">
        <v>662</v>
      </c>
      <c r="F24" s="457"/>
      <c r="G24" s="447" t="s">
        <v>19</v>
      </c>
      <c r="M24" s="186" t="s">
        <v>695</v>
      </c>
      <c r="N24" s="459" t="s">
        <v>718</v>
      </c>
      <c r="O24" s="459"/>
      <c r="P24" s="459"/>
      <c r="Q24" s="459"/>
      <c r="R24" s="459"/>
      <c r="S24" s="459"/>
      <c r="T24" s="459"/>
      <c r="U24" s="459"/>
      <c r="V24" s="459"/>
      <c r="W24" s="459"/>
      <c r="X24" s="459"/>
      <c r="Y24" s="459"/>
      <c r="Z24" s="459"/>
      <c r="AA24" s="459"/>
      <c r="AB24" s="459"/>
      <c r="AC24" s="459"/>
      <c r="AD24" s="459"/>
      <c r="AE24" s="459"/>
    </row>
    <row r="25" spans="1:58" ht="15.75">
      <c r="A25" s="454"/>
      <c r="B25" s="162" t="s">
        <v>20</v>
      </c>
      <c r="C25" s="162" t="s">
        <v>22</v>
      </c>
      <c r="D25" s="454"/>
      <c r="E25" s="453" t="s">
        <v>24</v>
      </c>
      <c r="F25" s="453" t="s">
        <v>25</v>
      </c>
      <c r="G25" s="448"/>
      <c r="M25" s="188" t="s">
        <v>697</v>
      </c>
      <c r="N25" s="459" t="s">
        <v>719</v>
      </c>
      <c r="O25" s="459"/>
      <c r="P25" s="459"/>
      <c r="Q25" s="459"/>
      <c r="R25" s="459"/>
      <c r="S25" s="459"/>
      <c r="T25" s="459"/>
      <c r="U25" s="459"/>
      <c r="V25" s="459"/>
      <c r="W25" s="459"/>
      <c r="X25" s="459"/>
      <c r="Y25" s="459"/>
      <c r="Z25" s="459"/>
      <c r="AA25" s="459"/>
      <c r="AB25" s="459"/>
      <c r="AC25" s="459"/>
      <c r="AD25" s="459"/>
      <c r="AE25" s="459"/>
    </row>
    <row r="26" spans="1:58" ht="45.75" thickBot="1">
      <c r="A26" s="455"/>
      <c r="B26" s="25" t="s">
        <v>21</v>
      </c>
      <c r="C26" s="25" t="s">
        <v>23</v>
      </c>
      <c r="D26" s="455"/>
      <c r="E26" s="455"/>
      <c r="F26" s="455"/>
      <c r="G26" s="449"/>
      <c r="M26" s="426" t="s">
        <v>699</v>
      </c>
      <c r="N26" s="426"/>
      <c r="O26" s="426"/>
      <c r="P26" s="426"/>
      <c r="Q26" s="426"/>
      <c r="R26" s="426"/>
      <c r="S26" s="426"/>
      <c r="T26" s="426"/>
      <c r="U26" s="426"/>
      <c r="V26" s="426"/>
      <c r="W26" s="426"/>
      <c r="X26" s="426"/>
      <c r="Y26" s="426"/>
      <c r="Z26" s="426"/>
      <c r="AA26" s="426"/>
      <c r="AB26" s="426"/>
      <c r="AC26" s="426"/>
      <c r="AD26" s="426"/>
      <c r="AE26" s="426"/>
    </row>
    <row r="27" spans="1:58" ht="58.5" customHeight="1" thickBot="1">
      <c r="A27" s="447" t="str">
        <f>'Mapa de Riesgos.'!M29</f>
        <v>Verificación de la procedencia y pertinencia de la acción y los anexos aportados por el ciudadano antes de ser presentada</v>
      </c>
      <c r="B27" s="450" t="s">
        <v>632</v>
      </c>
      <c r="C27" s="450"/>
      <c r="D27" s="164" t="s">
        <v>26</v>
      </c>
      <c r="E27" s="152">
        <v>15</v>
      </c>
      <c r="F27" s="152">
        <v>0</v>
      </c>
      <c r="G27" s="152" t="s">
        <v>720</v>
      </c>
    </row>
    <row r="28" spans="1:58" ht="44.25" customHeight="1">
      <c r="A28" s="448"/>
      <c r="B28" s="451"/>
      <c r="C28" s="451"/>
      <c r="D28" s="450" t="s">
        <v>27</v>
      </c>
      <c r="E28" s="414">
        <v>5</v>
      </c>
      <c r="F28" s="414">
        <v>0</v>
      </c>
      <c r="G28" s="414" t="s">
        <v>721</v>
      </c>
      <c r="M28" s="465" t="s">
        <v>700</v>
      </c>
      <c r="N28" s="465"/>
      <c r="O28" s="465"/>
      <c r="P28" s="465"/>
      <c r="Q28" s="465"/>
      <c r="R28" s="465"/>
      <c r="S28" s="465"/>
      <c r="T28" s="465"/>
      <c r="U28" s="465"/>
      <c r="V28" s="465"/>
      <c r="W28" s="465"/>
      <c r="X28" s="465"/>
      <c r="Y28" s="465"/>
      <c r="Z28" s="465"/>
      <c r="AA28" s="465"/>
      <c r="AB28" s="465"/>
      <c r="AC28" s="465"/>
      <c r="AD28" s="465"/>
      <c r="AE28" s="465"/>
    </row>
    <row r="29" spans="1:58" ht="18" customHeight="1" thickBot="1">
      <c r="A29" s="448"/>
      <c r="B29" s="451"/>
      <c r="C29" s="451"/>
      <c r="D29" s="452"/>
      <c r="E29" s="415"/>
      <c r="F29" s="415"/>
      <c r="G29" s="415"/>
      <c r="M29" s="188" t="s">
        <v>693</v>
      </c>
      <c r="N29" s="466" t="s">
        <v>702</v>
      </c>
      <c r="O29" s="466"/>
      <c r="P29" s="466"/>
      <c r="Q29" s="466"/>
      <c r="R29" s="466"/>
      <c r="S29" s="466"/>
      <c r="T29" s="466"/>
      <c r="U29" s="466"/>
      <c r="V29" s="466"/>
      <c r="W29" s="466"/>
      <c r="X29" s="466"/>
      <c r="Y29" s="466"/>
      <c r="Z29" s="466"/>
      <c r="AA29" s="466"/>
      <c r="AB29" s="466"/>
      <c r="AC29" s="466"/>
      <c r="AD29" s="466"/>
      <c r="AE29" s="466"/>
    </row>
    <row r="30" spans="1:58" ht="21.75" customHeight="1" thickBot="1">
      <c r="A30" s="448"/>
      <c r="B30" s="451"/>
      <c r="C30" s="451"/>
      <c r="D30" s="164" t="s">
        <v>28</v>
      </c>
      <c r="E30" s="152">
        <v>0</v>
      </c>
      <c r="F30" s="152">
        <v>15</v>
      </c>
      <c r="G30" s="152"/>
      <c r="M30" s="188" t="s">
        <v>695</v>
      </c>
      <c r="N30" s="459" t="s">
        <v>718</v>
      </c>
      <c r="O30" s="459"/>
      <c r="P30" s="459"/>
      <c r="Q30" s="459"/>
      <c r="R30" s="459"/>
      <c r="S30" s="459"/>
      <c r="T30" s="459"/>
      <c r="U30" s="459"/>
      <c r="V30" s="459"/>
      <c r="W30" s="459"/>
      <c r="X30" s="459"/>
      <c r="Y30" s="459"/>
      <c r="Z30" s="459"/>
      <c r="AA30" s="459"/>
      <c r="AB30" s="459"/>
      <c r="AC30" s="459"/>
      <c r="AD30" s="459"/>
      <c r="AE30" s="459"/>
    </row>
    <row r="31" spans="1:58" ht="29.25" customHeight="1" thickBot="1">
      <c r="A31" s="448"/>
      <c r="B31" s="451"/>
      <c r="C31" s="451"/>
      <c r="D31" s="164" t="s">
        <v>29</v>
      </c>
      <c r="E31" s="152">
        <v>10</v>
      </c>
      <c r="F31" s="152">
        <v>0</v>
      </c>
      <c r="G31" s="152" t="s">
        <v>722</v>
      </c>
      <c r="M31" s="188" t="s">
        <v>697</v>
      </c>
      <c r="N31" s="459" t="s">
        <v>723</v>
      </c>
      <c r="O31" s="459"/>
      <c r="P31" s="459"/>
      <c r="Q31" s="459"/>
      <c r="R31" s="459"/>
      <c r="S31" s="459"/>
      <c r="T31" s="459"/>
      <c r="U31" s="459"/>
      <c r="V31" s="459"/>
      <c r="W31" s="459"/>
      <c r="X31" s="459"/>
      <c r="Y31" s="459"/>
      <c r="Z31" s="459"/>
      <c r="AA31" s="459"/>
      <c r="AB31" s="459"/>
      <c r="AC31" s="459"/>
      <c r="AD31" s="459"/>
      <c r="AE31" s="459"/>
    </row>
    <row r="32" spans="1:58" ht="51.75" thickBot="1">
      <c r="A32" s="448"/>
      <c r="B32" s="451"/>
      <c r="C32" s="451"/>
      <c r="D32" s="164" t="s">
        <v>30</v>
      </c>
      <c r="E32" s="152">
        <v>15</v>
      </c>
      <c r="F32" s="152">
        <v>0</v>
      </c>
      <c r="G32" s="152" t="s">
        <v>311</v>
      </c>
      <c r="M32" s="190" t="s">
        <v>705</v>
      </c>
      <c r="N32" s="484" t="s">
        <v>706</v>
      </c>
      <c r="O32" s="484"/>
      <c r="P32" s="484"/>
      <c r="Q32" s="484"/>
      <c r="R32" s="484"/>
      <c r="S32" s="484"/>
      <c r="T32" s="484"/>
      <c r="U32" s="484"/>
      <c r="V32" s="484"/>
      <c r="W32" s="484"/>
      <c r="X32" s="484"/>
      <c r="Y32" s="484"/>
      <c r="Z32" s="484"/>
      <c r="AA32" s="484"/>
      <c r="AB32" s="484"/>
      <c r="AC32" s="484"/>
      <c r="AD32" s="484"/>
      <c r="AE32" s="485"/>
    </row>
    <row r="33" spans="1:31" ht="70.5" customHeight="1" thickBot="1">
      <c r="A33" s="448"/>
      <c r="B33" s="451"/>
      <c r="C33" s="451"/>
      <c r="D33" s="164" t="s">
        <v>31</v>
      </c>
      <c r="E33" s="152">
        <v>10</v>
      </c>
      <c r="F33" s="152">
        <v>0</v>
      </c>
      <c r="G33" s="152" t="s">
        <v>724</v>
      </c>
    </row>
    <row r="34" spans="1:31" ht="50.25" customHeight="1" thickBot="1">
      <c r="A34" s="448"/>
      <c r="B34" s="451"/>
      <c r="C34" s="451"/>
      <c r="D34" s="164" t="s">
        <v>32</v>
      </c>
      <c r="E34" s="152">
        <v>30</v>
      </c>
      <c r="F34" s="152">
        <v>0</v>
      </c>
      <c r="G34" s="152" t="s">
        <v>717</v>
      </c>
      <c r="M34" s="465" t="s">
        <v>707</v>
      </c>
      <c r="N34" s="465"/>
      <c r="O34" s="465"/>
      <c r="P34" s="465"/>
      <c r="Q34" s="465"/>
      <c r="R34" s="465"/>
      <c r="S34" s="465"/>
      <c r="T34" s="465"/>
      <c r="U34" s="465"/>
      <c r="V34" s="465"/>
      <c r="W34" s="465"/>
      <c r="X34" s="465"/>
      <c r="Y34" s="465"/>
      <c r="Z34" s="465"/>
      <c r="AA34" s="465"/>
      <c r="AB34" s="465"/>
      <c r="AC34" s="465"/>
      <c r="AD34" s="465"/>
      <c r="AE34" s="465"/>
    </row>
    <row r="35" spans="1:31" ht="16.5" thickBot="1">
      <c r="A35" s="449"/>
      <c r="B35" s="452"/>
      <c r="C35" s="452"/>
      <c r="D35" s="177" t="s">
        <v>33</v>
      </c>
      <c r="E35" s="178">
        <v>85</v>
      </c>
      <c r="F35" s="178">
        <v>15</v>
      </c>
      <c r="G35" s="178"/>
      <c r="M35" s="188" t="s">
        <v>693</v>
      </c>
      <c r="N35" s="466" t="s">
        <v>694</v>
      </c>
      <c r="O35" s="466"/>
      <c r="P35" s="466"/>
      <c r="Q35" s="466"/>
      <c r="R35" s="466"/>
      <c r="S35" s="466"/>
      <c r="T35" s="466"/>
      <c r="U35" s="466"/>
      <c r="V35" s="466"/>
      <c r="W35" s="466"/>
      <c r="X35" s="466"/>
      <c r="Y35" s="466"/>
      <c r="Z35" s="466"/>
      <c r="AA35" s="466"/>
      <c r="AB35" s="466"/>
      <c r="AC35" s="466"/>
      <c r="AD35" s="466"/>
      <c r="AE35" s="466"/>
    </row>
    <row r="36" spans="1:31" ht="15.75">
      <c r="A36" s="150"/>
      <c r="B36" s="180"/>
      <c r="C36" s="180"/>
      <c r="D36" s="181"/>
      <c r="E36" s="150"/>
      <c r="F36" s="150"/>
      <c r="G36" s="150"/>
      <c r="M36" s="188" t="s">
        <v>695</v>
      </c>
      <c r="N36" s="459" t="s">
        <v>718</v>
      </c>
      <c r="O36" s="459"/>
      <c r="P36" s="459"/>
      <c r="Q36" s="459"/>
      <c r="R36" s="459"/>
      <c r="S36" s="459"/>
      <c r="T36" s="459"/>
      <c r="U36" s="459"/>
      <c r="V36" s="459"/>
      <c r="W36" s="459"/>
      <c r="X36" s="459"/>
      <c r="Y36" s="459"/>
      <c r="Z36" s="459"/>
      <c r="AA36" s="459"/>
      <c r="AB36" s="459"/>
      <c r="AC36" s="459"/>
      <c r="AD36" s="459"/>
      <c r="AE36" s="459"/>
    </row>
    <row r="37" spans="1:31" ht="16.5" thickBot="1">
      <c r="A37" s="150"/>
      <c r="B37" s="180"/>
      <c r="C37" s="180"/>
      <c r="D37" s="181"/>
      <c r="E37" s="150"/>
      <c r="F37" s="150"/>
      <c r="G37" s="150"/>
      <c r="M37" s="188" t="s">
        <v>697</v>
      </c>
      <c r="N37" s="459" t="s">
        <v>723</v>
      </c>
      <c r="O37" s="459"/>
      <c r="P37" s="459"/>
      <c r="Q37" s="459"/>
      <c r="R37" s="459"/>
      <c r="S37" s="459"/>
      <c r="T37" s="459"/>
      <c r="U37" s="459"/>
      <c r="V37" s="459"/>
      <c r="W37" s="459"/>
      <c r="X37" s="459"/>
      <c r="Y37" s="459"/>
      <c r="Z37" s="459"/>
      <c r="AA37" s="459"/>
      <c r="AB37" s="459"/>
      <c r="AC37" s="459"/>
      <c r="AD37" s="459"/>
      <c r="AE37" s="459"/>
    </row>
    <row r="38" spans="1:31" ht="32.25" thickBot="1">
      <c r="A38" s="453" t="s">
        <v>15</v>
      </c>
      <c r="B38" s="456" t="s">
        <v>16</v>
      </c>
      <c r="C38" s="457"/>
      <c r="D38" s="453" t="s">
        <v>17</v>
      </c>
      <c r="E38" s="456" t="s">
        <v>662</v>
      </c>
      <c r="F38" s="457"/>
      <c r="G38" s="447" t="s">
        <v>19</v>
      </c>
      <c r="M38" s="188" t="s">
        <v>705</v>
      </c>
      <c r="N38" s="483" t="s">
        <v>708</v>
      </c>
      <c r="O38" s="484"/>
      <c r="P38" s="484"/>
      <c r="Q38" s="484"/>
      <c r="R38" s="484"/>
      <c r="S38" s="484"/>
      <c r="T38" s="484"/>
      <c r="U38" s="484"/>
      <c r="V38" s="484"/>
      <c r="W38" s="484"/>
      <c r="X38" s="484"/>
      <c r="Y38" s="484"/>
      <c r="Z38" s="484"/>
      <c r="AA38" s="484"/>
      <c r="AB38" s="484"/>
      <c r="AC38" s="484"/>
      <c r="AD38" s="484"/>
      <c r="AE38" s="485"/>
    </row>
    <row r="39" spans="1:31" ht="15.75">
      <c r="A39" s="454"/>
      <c r="B39" s="162" t="s">
        <v>20</v>
      </c>
      <c r="C39" s="162" t="s">
        <v>22</v>
      </c>
      <c r="D39" s="454"/>
      <c r="E39" s="453" t="s">
        <v>24</v>
      </c>
      <c r="F39" s="453" t="s">
        <v>25</v>
      </c>
      <c r="G39" s="448"/>
      <c r="M39" s="219"/>
      <c r="N39" s="30"/>
      <c r="O39" s="30"/>
      <c r="P39" s="30"/>
      <c r="Q39" s="30"/>
      <c r="R39" s="30"/>
      <c r="S39" s="30"/>
      <c r="T39" s="30"/>
      <c r="U39" s="30"/>
      <c r="V39" s="30"/>
      <c r="W39" s="30"/>
      <c r="X39" s="30"/>
      <c r="Y39" s="30"/>
      <c r="Z39" s="30"/>
      <c r="AA39" s="30"/>
      <c r="AB39" s="30"/>
      <c r="AC39" s="30"/>
      <c r="AD39" s="30"/>
      <c r="AE39" s="30"/>
    </row>
    <row r="40" spans="1:31" ht="45.75" thickBot="1">
      <c r="A40" s="481"/>
      <c r="B40" s="218" t="s">
        <v>21</v>
      </c>
      <c r="C40" s="218" t="s">
        <v>23</v>
      </c>
      <c r="D40" s="482"/>
      <c r="E40" s="455"/>
      <c r="F40" s="455"/>
      <c r="G40" s="449"/>
      <c r="M40" s="219"/>
      <c r="N40" s="30"/>
      <c r="O40" s="30"/>
      <c r="P40" s="30"/>
      <c r="Q40" s="30"/>
      <c r="R40" s="30"/>
      <c r="S40" s="30"/>
      <c r="T40" s="30"/>
      <c r="U40" s="30"/>
      <c r="V40" s="30"/>
      <c r="W40" s="30"/>
      <c r="X40" s="30"/>
      <c r="Y40" s="30"/>
      <c r="Z40" s="30"/>
      <c r="AA40" s="30"/>
      <c r="AB40" s="30"/>
      <c r="AC40" s="30"/>
      <c r="AD40" s="30"/>
      <c r="AE40" s="30"/>
    </row>
    <row r="41" spans="1:31" ht="51.75" thickBot="1">
      <c r="A41" s="447" t="str">
        <f>'Mapa de Riesgos.'!M30</f>
        <v xml:space="preserve">Inducción al personal que recibe las declaraciones en cuanto a la forma como deben registrarla, revisión periódica de las declaraciones </v>
      </c>
      <c r="B41" s="451" t="s">
        <v>632</v>
      </c>
      <c r="C41" s="451"/>
      <c r="D41" s="164" t="s">
        <v>26</v>
      </c>
      <c r="E41" s="178">
        <v>15</v>
      </c>
      <c r="F41" s="178">
        <v>0</v>
      </c>
      <c r="G41" s="152" t="s">
        <v>725</v>
      </c>
      <c r="M41" s="219"/>
      <c r="N41" s="30"/>
      <c r="O41" s="30"/>
      <c r="P41" s="30"/>
      <c r="Q41" s="30"/>
      <c r="R41" s="30"/>
      <c r="S41" s="30"/>
      <c r="T41" s="30"/>
      <c r="U41" s="30"/>
      <c r="V41" s="30"/>
      <c r="W41" s="30"/>
      <c r="X41" s="30"/>
      <c r="Y41" s="30"/>
      <c r="Z41" s="30"/>
      <c r="AA41" s="30"/>
      <c r="AB41" s="30"/>
      <c r="AC41" s="30"/>
      <c r="AD41" s="30"/>
      <c r="AE41" s="30"/>
    </row>
    <row r="42" spans="1:31" ht="15.75">
      <c r="A42" s="448"/>
      <c r="B42" s="451"/>
      <c r="C42" s="451"/>
      <c r="D42" s="450" t="s">
        <v>27</v>
      </c>
      <c r="E42" s="447">
        <v>5</v>
      </c>
      <c r="F42" s="447">
        <v>0</v>
      </c>
      <c r="G42" s="414" t="s">
        <v>721</v>
      </c>
      <c r="M42" s="219"/>
      <c r="N42" s="30"/>
      <c r="O42" s="30"/>
      <c r="P42" s="30"/>
      <c r="Q42" s="30"/>
      <c r="R42" s="30"/>
      <c r="S42" s="30"/>
      <c r="T42" s="30"/>
      <c r="U42" s="30"/>
      <c r="V42" s="30"/>
      <c r="W42" s="30"/>
      <c r="X42" s="30"/>
      <c r="Y42" s="30"/>
      <c r="Z42" s="30"/>
      <c r="AA42" s="30"/>
      <c r="AB42" s="30"/>
      <c r="AC42" s="30"/>
      <c r="AD42" s="30"/>
      <c r="AE42" s="30"/>
    </row>
    <row r="43" spans="1:31" ht="16.5" thickBot="1">
      <c r="A43" s="448"/>
      <c r="B43" s="451"/>
      <c r="C43" s="451"/>
      <c r="D43" s="452"/>
      <c r="E43" s="449"/>
      <c r="F43" s="449"/>
      <c r="G43" s="415"/>
      <c r="M43" s="219"/>
      <c r="N43" s="30"/>
      <c r="O43" s="30"/>
      <c r="P43" s="30"/>
      <c r="Q43" s="30"/>
      <c r="R43" s="30"/>
      <c r="S43" s="30"/>
      <c r="T43" s="30"/>
      <c r="U43" s="30"/>
      <c r="V43" s="30"/>
      <c r="W43" s="30"/>
      <c r="X43" s="30"/>
      <c r="Y43" s="30"/>
      <c r="Z43" s="30"/>
      <c r="AA43" s="30"/>
      <c r="AB43" s="30"/>
      <c r="AC43" s="30"/>
      <c r="AD43" s="30"/>
      <c r="AE43" s="30"/>
    </row>
    <row r="44" spans="1:31" ht="16.5" thickBot="1">
      <c r="A44" s="448"/>
      <c r="B44" s="451"/>
      <c r="C44" s="451"/>
      <c r="D44" s="164" t="s">
        <v>28</v>
      </c>
      <c r="E44" s="178">
        <v>15</v>
      </c>
      <c r="F44" s="178">
        <v>0</v>
      </c>
      <c r="G44" s="152"/>
      <c r="M44" s="219"/>
      <c r="N44" s="30"/>
      <c r="O44" s="30"/>
      <c r="P44" s="30"/>
      <c r="Q44" s="30"/>
      <c r="R44" s="30"/>
      <c r="S44" s="30"/>
      <c r="T44" s="30"/>
      <c r="U44" s="30"/>
      <c r="V44" s="30"/>
      <c r="W44" s="30"/>
      <c r="X44" s="30"/>
      <c r="Y44" s="30"/>
      <c r="Z44" s="30"/>
      <c r="AA44" s="30"/>
      <c r="AB44" s="30"/>
      <c r="AC44" s="30"/>
      <c r="AD44" s="30"/>
      <c r="AE44" s="30"/>
    </row>
    <row r="45" spans="1:31" ht="26.25" thickBot="1">
      <c r="A45" s="448"/>
      <c r="B45" s="451"/>
      <c r="C45" s="451"/>
      <c r="D45" s="164" t="s">
        <v>29</v>
      </c>
      <c r="E45" s="178">
        <v>10</v>
      </c>
      <c r="F45" s="178">
        <v>0</v>
      </c>
      <c r="G45" s="152" t="s">
        <v>726</v>
      </c>
      <c r="M45" s="219"/>
      <c r="N45" s="30"/>
      <c r="O45" s="30"/>
      <c r="P45" s="30"/>
      <c r="Q45" s="30"/>
      <c r="R45" s="30"/>
      <c r="S45" s="30"/>
      <c r="T45" s="30"/>
      <c r="U45" s="30"/>
      <c r="V45" s="30"/>
      <c r="W45" s="30"/>
      <c r="X45" s="30"/>
      <c r="Y45" s="30"/>
      <c r="Z45" s="30"/>
      <c r="AA45" s="30"/>
      <c r="AB45" s="30"/>
      <c r="AC45" s="30"/>
      <c r="AD45" s="30"/>
      <c r="AE45" s="30"/>
    </row>
    <row r="46" spans="1:31" ht="51.75" thickBot="1">
      <c r="A46" s="448"/>
      <c r="B46" s="451"/>
      <c r="C46" s="451"/>
      <c r="D46" s="164" t="s">
        <v>30</v>
      </c>
      <c r="E46" s="178">
        <v>15</v>
      </c>
      <c r="F46" s="178">
        <v>0</v>
      </c>
      <c r="G46" s="152" t="s">
        <v>302</v>
      </c>
      <c r="M46" s="219"/>
      <c r="N46" s="30"/>
      <c r="O46" s="30"/>
      <c r="P46" s="30"/>
      <c r="Q46" s="30"/>
      <c r="R46" s="30"/>
      <c r="S46" s="30"/>
      <c r="T46" s="30"/>
      <c r="U46" s="30"/>
      <c r="V46" s="30"/>
      <c r="W46" s="30"/>
      <c r="X46" s="30"/>
      <c r="Y46" s="30"/>
      <c r="Z46" s="30"/>
      <c r="AA46" s="30"/>
      <c r="AB46" s="30"/>
      <c r="AC46" s="30"/>
      <c r="AD46" s="30"/>
      <c r="AE46" s="30"/>
    </row>
    <row r="47" spans="1:31" ht="51.75" thickBot="1">
      <c r="A47" s="448"/>
      <c r="B47" s="451"/>
      <c r="C47" s="451"/>
      <c r="D47" s="164" t="s">
        <v>31</v>
      </c>
      <c r="E47" s="178">
        <v>10</v>
      </c>
      <c r="F47" s="178">
        <v>0</v>
      </c>
      <c r="G47" s="152" t="s">
        <v>726</v>
      </c>
      <c r="M47" s="219"/>
      <c r="N47" s="30"/>
      <c r="O47" s="30"/>
      <c r="P47" s="30"/>
      <c r="Q47" s="30"/>
      <c r="R47" s="30"/>
      <c r="S47" s="30"/>
      <c r="T47" s="30"/>
      <c r="U47" s="30"/>
      <c r="V47" s="30"/>
      <c r="W47" s="30"/>
      <c r="X47" s="30"/>
      <c r="Y47" s="30"/>
      <c r="Z47" s="30"/>
      <c r="AA47" s="30"/>
      <c r="AB47" s="30"/>
      <c r="AC47" s="30"/>
      <c r="AD47" s="30"/>
      <c r="AE47" s="30"/>
    </row>
    <row r="48" spans="1:31" ht="39" thickBot="1">
      <c r="A48" s="448"/>
      <c r="B48" s="451"/>
      <c r="C48" s="451"/>
      <c r="D48" s="164" t="s">
        <v>32</v>
      </c>
      <c r="E48" s="178">
        <v>30</v>
      </c>
      <c r="F48" s="178"/>
      <c r="G48" s="152" t="s">
        <v>717</v>
      </c>
      <c r="M48" s="219"/>
      <c r="N48" s="30"/>
      <c r="O48" s="30"/>
      <c r="P48" s="30"/>
      <c r="Q48" s="30"/>
      <c r="R48" s="30"/>
      <c r="S48" s="30"/>
      <c r="T48" s="30"/>
      <c r="U48" s="30"/>
      <c r="V48" s="30"/>
      <c r="W48" s="30"/>
      <c r="X48" s="30"/>
      <c r="Y48" s="30"/>
      <c r="Z48" s="30"/>
      <c r="AA48" s="30"/>
      <c r="AB48" s="30"/>
      <c r="AC48" s="30"/>
      <c r="AD48" s="30"/>
      <c r="AE48" s="30"/>
    </row>
    <row r="49" spans="1:31" ht="16.5" thickBot="1">
      <c r="A49" s="449"/>
      <c r="B49" s="452"/>
      <c r="C49" s="452"/>
      <c r="D49" s="177" t="s">
        <v>33</v>
      </c>
      <c r="E49" s="178">
        <v>100</v>
      </c>
      <c r="F49" s="178">
        <v>0</v>
      </c>
      <c r="G49" s="178"/>
      <c r="M49" s="219"/>
      <c r="N49" s="30"/>
      <c r="O49" s="30"/>
      <c r="P49" s="30"/>
      <c r="Q49" s="30"/>
      <c r="R49" s="30"/>
      <c r="S49" s="30"/>
      <c r="T49" s="30"/>
      <c r="U49" s="30"/>
      <c r="V49" s="30"/>
      <c r="W49" s="30"/>
      <c r="X49" s="30"/>
      <c r="Y49" s="30"/>
      <c r="Z49" s="30"/>
      <c r="AA49" s="30"/>
      <c r="AB49" s="30"/>
      <c r="AC49" s="30"/>
      <c r="AD49" s="30"/>
      <c r="AE49" s="30"/>
    </row>
    <row r="50" spans="1:31" ht="15.75">
      <c r="A50" s="150"/>
      <c r="B50" s="180"/>
      <c r="C50" s="180"/>
      <c r="D50" s="181"/>
      <c r="E50" s="150"/>
      <c r="F50" s="150"/>
      <c r="G50" s="150"/>
      <c r="M50" s="219"/>
      <c r="N50" s="30"/>
      <c r="O50" s="30"/>
      <c r="P50" s="30"/>
      <c r="Q50" s="30"/>
      <c r="R50" s="30"/>
      <c r="S50" s="30"/>
      <c r="T50" s="30"/>
      <c r="U50" s="30"/>
      <c r="V50" s="30"/>
      <c r="W50" s="30"/>
      <c r="X50" s="30"/>
      <c r="Y50" s="30"/>
      <c r="Z50" s="30"/>
      <c r="AA50" s="30"/>
      <c r="AB50" s="30"/>
      <c r="AC50" s="30"/>
      <c r="AD50" s="30"/>
      <c r="AE50" s="30"/>
    </row>
    <row r="51" spans="1:31" ht="16.5" thickBot="1">
      <c r="A51" s="150"/>
      <c r="B51" s="180"/>
      <c r="C51" s="180"/>
      <c r="D51" s="181"/>
      <c r="E51" s="150"/>
      <c r="F51" s="150"/>
      <c r="G51" s="150"/>
      <c r="M51" s="219"/>
      <c r="N51" s="30"/>
      <c r="O51" s="30"/>
      <c r="P51" s="30"/>
      <c r="Q51" s="30"/>
      <c r="R51" s="30"/>
      <c r="S51" s="30"/>
      <c r="T51" s="30"/>
      <c r="U51" s="30"/>
      <c r="V51" s="30"/>
      <c r="W51" s="30"/>
      <c r="X51" s="30"/>
      <c r="Y51" s="30"/>
      <c r="Z51" s="30"/>
      <c r="AA51" s="30"/>
      <c r="AB51" s="30"/>
      <c r="AC51" s="30"/>
      <c r="AD51" s="30"/>
      <c r="AE51" s="30"/>
    </row>
    <row r="52" spans="1:31" ht="16.5" thickBot="1">
      <c r="A52" s="453" t="s">
        <v>15</v>
      </c>
      <c r="B52" s="456" t="s">
        <v>16</v>
      </c>
      <c r="C52" s="457"/>
      <c r="D52" s="453" t="s">
        <v>17</v>
      </c>
      <c r="E52" s="456" t="s">
        <v>662</v>
      </c>
      <c r="F52" s="457"/>
      <c r="G52" s="447" t="s">
        <v>19</v>
      </c>
      <c r="M52" s="219"/>
      <c r="N52" s="30"/>
      <c r="O52" s="30"/>
      <c r="P52" s="30"/>
      <c r="Q52" s="30"/>
      <c r="R52" s="30"/>
      <c r="S52" s="30"/>
      <c r="T52" s="30"/>
      <c r="U52" s="30"/>
      <c r="V52" s="30"/>
      <c r="W52" s="30"/>
      <c r="X52" s="30"/>
      <c r="Y52" s="30"/>
      <c r="Z52" s="30"/>
      <c r="AA52" s="30"/>
      <c r="AB52" s="30"/>
      <c r="AC52" s="30"/>
      <c r="AD52" s="30"/>
      <c r="AE52" s="30"/>
    </row>
    <row r="53" spans="1:31" ht="15.75">
      <c r="A53" s="454"/>
      <c r="B53" s="162" t="s">
        <v>20</v>
      </c>
      <c r="C53" s="162" t="s">
        <v>22</v>
      </c>
      <c r="D53" s="454"/>
      <c r="E53" s="453" t="s">
        <v>24</v>
      </c>
      <c r="F53" s="453" t="s">
        <v>25</v>
      </c>
      <c r="G53" s="448"/>
      <c r="M53" s="219"/>
      <c r="N53" s="30"/>
      <c r="O53" s="30"/>
      <c r="P53" s="30"/>
      <c r="Q53" s="30"/>
      <c r="R53" s="30"/>
      <c r="S53" s="30"/>
      <c r="T53" s="30"/>
      <c r="U53" s="30"/>
      <c r="V53" s="30"/>
      <c r="W53" s="30"/>
      <c r="X53" s="30"/>
      <c r="Y53" s="30"/>
      <c r="Z53" s="30"/>
      <c r="AA53" s="30"/>
      <c r="AB53" s="30"/>
      <c r="AC53" s="30"/>
      <c r="AD53" s="30"/>
      <c r="AE53" s="30"/>
    </row>
    <row r="54" spans="1:31" ht="45.75" thickBot="1">
      <c r="A54" s="481"/>
      <c r="B54" s="218" t="s">
        <v>21</v>
      </c>
      <c r="C54" s="218" t="s">
        <v>23</v>
      </c>
      <c r="D54" s="482"/>
      <c r="E54" s="455"/>
      <c r="F54" s="455"/>
      <c r="G54" s="449"/>
      <c r="M54" s="219"/>
      <c r="N54" s="30"/>
      <c r="O54" s="30"/>
      <c r="P54" s="30"/>
      <c r="Q54" s="30"/>
      <c r="R54" s="30"/>
      <c r="S54" s="30"/>
      <c r="T54" s="30"/>
      <c r="U54" s="30"/>
      <c r="V54" s="30"/>
      <c r="W54" s="30"/>
      <c r="X54" s="30"/>
      <c r="Y54" s="30"/>
      <c r="Z54" s="30"/>
      <c r="AA54" s="30"/>
      <c r="AB54" s="30"/>
      <c r="AC54" s="30"/>
      <c r="AD54" s="30"/>
      <c r="AE54" s="30"/>
    </row>
    <row r="55" spans="1:31" ht="51.75" thickBot="1">
      <c r="A55" s="447" t="str">
        <f>'Mapa de Riesgos.'!M31</f>
        <v>Socializacion de la actualización de los requerimientos legales  y rutas de atención con el personal  adscrito a los procesos de DDHH, colectivos y  de atención al ciudadano</v>
      </c>
      <c r="B55" s="451" t="s">
        <v>632</v>
      </c>
      <c r="C55" s="451"/>
      <c r="D55" s="164" t="s">
        <v>26</v>
      </c>
      <c r="E55" s="152">
        <v>15</v>
      </c>
      <c r="F55" s="152">
        <v>0</v>
      </c>
      <c r="G55" s="152" t="s">
        <v>725</v>
      </c>
      <c r="M55" s="219"/>
      <c r="N55" s="30"/>
      <c r="O55" s="30"/>
      <c r="P55" s="30"/>
      <c r="Q55" s="30"/>
      <c r="R55" s="30"/>
      <c r="S55" s="30"/>
      <c r="T55" s="30"/>
      <c r="U55" s="30"/>
      <c r="V55" s="30"/>
      <c r="W55" s="30"/>
      <c r="X55" s="30"/>
      <c r="Y55" s="30"/>
      <c r="Z55" s="30"/>
      <c r="AA55" s="30"/>
      <c r="AB55" s="30"/>
      <c r="AC55" s="30"/>
      <c r="AD55" s="30"/>
      <c r="AE55" s="30"/>
    </row>
    <row r="56" spans="1:31" ht="15.75">
      <c r="A56" s="448"/>
      <c r="B56" s="451"/>
      <c r="C56" s="451"/>
      <c r="D56" s="450" t="s">
        <v>27</v>
      </c>
      <c r="E56" s="414">
        <v>5</v>
      </c>
      <c r="F56" s="414">
        <v>0</v>
      </c>
      <c r="G56" s="414" t="s">
        <v>721</v>
      </c>
      <c r="M56" s="219"/>
      <c r="N56" s="30"/>
      <c r="O56" s="30"/>
      <c r="P56" s="30"/>
      <c r="Q56" s="30"/>
      <c r="R56" s="30"/>
      <c r="S56" s="30"/>
      <c r="T56" s="30"/>
      <c r="U56" s="30"/>
      <c r="V56" s="30"/>
      <c r="W56" s="30"/>
      <c r="X56" s="30"/>
      <c r="Y56" s="30"/>
      <c r="Z56" s="30"/>
      <c r="AA56" s="30"/>
      <c r="AB56" s="30"/>
      <c r="AC56" s="30"/>
      <c r="AD56" s="30"/>
      <c r="AE56" s="30"/>
    </row>
    <row r="57" spans="1:31" ht="16.5" thickBot="1">
      <c r="A57" s="448"/>
      <c r="B57" s="451"/>
      <c r="C57" s="451"/>
      <c r="D57" s="452"/>
      <c r="E57" s="415"/>
      <c r="F57" s="415"/>
      <c r="G57" s="415"/>
      <c r="M57" s="219"/>
      <c r="N57" s="30"/>
      <c r="O57" s="30"/>
      <c r="P57" s="30"/>
      <c r="Q57" s="30"/>
      <c r="R57" s="30"/>
      <c r="S57" s="30"/>
      <c r="T57" s="30"/>
      <c r="U57" s="30"/>
      <c r="V57" s="30"/>
      <c r="W57" s="30"/>
      <c r="X57" s="30"/>
      <c r="Y57" s="30"/>
      <c r="Z57" s="30"/>
      <c r="AA57" s="30"/>
      <c r="AB57" s="30"/>
      <c r="AC57" s="30"/>
      <c r="AD57" s="30"/>
      <c r="AE57" s="30"/>
    </row>
    <row r="58" spans="1:31" ht="16.5" thickBot="1">
      <c r="A58" s="448"/>
      <c r="B58" s="451"/>
      <c r="C58" s="451"/>
      <c r="D58" s="164" t="s">
        <v>28</v>
      </c>
      <c r="E58" s="152">
        <v>0</v>
      </c>
      <c r="F58" s="152">
        <v>15</v>
      </c>
      <c r="G58" s="152"/>
      <c r="M58" s="219"/>
      <c r="N58" s="30"/>
      <c r="O58" s="30"/>
      <c r="P58" s="30"/>
      <c r="Q58" s="30"/>
      <c r="R58" s="30"/>
      <c r="S58" s="30"/>
      <c r="T58" s="30"/>
      <c r="U58" s="30"/>
      <c r="V58" s="30"/>
      <c r="W58" s="30"/>
      <c r="X58" s="30"/>
      <c r="Y58" s="30"/>
      <c r="Z58" s="30"/>
      <c r="AA58" s="30"/>
      <c r="AB58" s="30"/>
      <c r="AC58" s="30"/>
      <c r="AD58" s="30"/>
      <c r="AE58" s="30"/>
    </row>
    <row r="59" spans="1:31" ht="51.75" thickBot="1">
      <c r="A59" s="448"/>
      <c r="B59" s="451"/>
      <c r="C59" s="451"/>
      <c r="D59" s="164" t="s">
        <v>29</v>
      </c>
      <c r="E59" s="152">
        <v>10</v>
      </c>
      <c r="F59" s="152">
        <v>0</v>
      </c>
      <c r="G59" s="152" t="s">
        <v>727</v>
      </c>
      <c r="M59" s="219"/>
      <c r="N59" s="30"/>
      <c r="O59" s="30"/>
      <c r="P59" s="30"/>
      <c r="Q59" s="30"/>
      <c r="R59" s="30"/>
      <c r="S59" s="30"/>
      <c r="T59" s="30"/>
      <c r="U59" s="30"/>
      <c r="V59" s="30"/>
      <c r="W59" s="30"/>
      <c r="X59" s="30"/>
      <c r="Y59" s="30"/>
      <c r="Z59" s="30"/>
      <c r="AA59" s="30"/>
      <c r="AB59" s="30"/>
      <c r="AC59" s="30"/>
      <c r="AD59" s="30"/>
      <c r="AE59" s="30"/>
    </row>
    <row r="60" spans="1:31" ht="51.75" thickBot="1">
      <c r="A60" s="448"/>
      <c r="B60" s="451"/>
      <c r="C60" s="451"/>
      <c r="D60" s="164" t="s">
        <v>30</v>
      </c>
      <c r="E60" s="152">
        <v>15</v>
      </c>
      <c r="F60" s="152">
        <v>0</v>
      </c>
      <c r="G60" s="152" t="s">
        <v>311</v>
      </c>
      <c r="M60" s="219"/>
      <c r="N60" s="30"/>
      <c r="O60" s="30"/>
      <c r="P60" s="30"/>
      <c r="Q60" s="30"/>
      <c r="R60" s="30"/>
      <c r="S60" s="30"/>
      <c r="T60" s="30"/>
      <c r="U60" s="30"/>
      <c r="V60" s="30"/>
      <c r="W60" s="30"/>
      <c r="X60" s="30"/>
      <c r="Y60" s="30"/>
      <c r="Z60" s="30"/>
      <c r="AA60" s="30"/>
      <c r="AB60" s="30"/>
      <c r="AC60" s="30"/>
      <c r="AD60" s="30"/>
      <c r="AE60" s="30"/>
    </row>
    <row r="61" spans="1:31" ht="64.5" thickBot="1">
      <c r="A61" s="448"/>
      <c r="B61" s="451"/>
      <c r="C61" s="451"/>
      <c r="D61" s="164" t="s">
        <v>31</v>
      </c>
      <c r="E61" s="152">
        <v>10</v>
      </c>
      <c r="F61" s="152">
        <v>0</v>
      </c>
      <c r="G61" s="152" t="s">
        <v>728</v>
      </c>
      <c r="M61" s="219"/>
      <c r="N61" s="30"/>
      <c r="O61" s="30"/>
      <c r="P61" s="30"/>
      <c r="Q61" s="30"/>
      <c r="R61" s="30"/>
      <c r="S61" s="30"/>
      <c r="T61" s="30"/>
      <c r="U61" s="30"/>
      <c r="V61" s="30"/>
      <c r="W61" s="30"/>
      <c r="X61" s="30"/>
      <c r="Y61" s="30"/>
      <c r="Z61" s="30"/>
      <c r="AA61" s="30"/>
      <c r="AB61" s="30"/>
      <c r="AC61" s="30"/>
      <c r="AD61" s="30"/>
      <c r="AE61" s="30"/>
    </row>
    <row r="62" spans="1:31" ht="39" thickBot="1">
      <c r="A62" s="448"/>
      <c r="B62" s="451"/>
      <c r="C62" s="451"/>
      <c r="D62" s="164" t="s">
        <v>32</v>
      </c>
      <c r="E62" s="152">
        <v>30</v>
      </c>
      <c r="F62" s="152"/>
      <c r="G62" s="152" t="s">
        <v>717</v>
      </c>
      <c r="M62" s="219"/>
      <c r="N62" s="30"/>
      <c r="O62" s="30"/>
      <c r="P62" s="30"/>
      <c r="Q62" s="30"/>
      <c r="R62" s="30"/>
      <c r="S62" s="30"/>
      <c r="T62" s="30"/>
      <c r="U62" s="30"/>
      <c r="V62" s="30"/>
      <c r="W62" s="30"/>
      <c r="X62" s="30"/>
      <c r="Y62" s="30"/>
      <c r="Z62" s="30"/>
      <c r="AA62" s="30"/>
      <c r="AB62" s="30"/>
      <c r="AC62" s="30"/>
      <c r="AD62" s="30"/>
      <c r="AE62" s="30"/>
    </row>
    <row r="63" spans="1:31" ht="16.5" thickBot="1">
      <c r="A63" s="449"/>
      <c r="B63" s="452"/>
      <c r="C63" s="452"/>
      <c r="D63" s="177" t="s">
        <v>33</v>
      </c>
      <c r="E63" s="178">
        <v>85</v>
      </c>
      <c r="F63" s="178">
        <v>15</v>
      </c>
      <c r="G63" s="178"/>
      <c r="M63" s="219"/>
      <c r="N63" s="30"/>
      <c r="O63" s="30"/>
      <c r="P63" s="30"/>
      <c r="Q63" s="30"/>
      <c r="R63" s="30"/>
      <c r="S63" s="30"/>
      <c r="T63" s="30"/>
      <c r="U63" s="30"/>
      <c r="V63" s="30"/>
      <c r="W63" s="30"/>
      <c r="X63" s="30"/>
      <c r="Y63" s="30"/>
      <c r="Z63" s="30"/>
      <c r="AA63" s="30"/>
      <c r="AB63" s="30"/>
      <c r="AC63" s="30"/>
      <c r="AD63" s="30"/>
      <c r="AE63" s="30"/>
    </row>
    <row r="64" spans="1:31" ht="15.75">
      <c r="A64" s="150"/>
      <c r="B64" s="180"/>
      <c r="C64" s="180"/>
      <c r="D64" s="181"/>
      <c r="E64" s="150"/>
      <c r="F64" s="150"/>
      <c r="G64" s="150"/>
      <c r="M64" s="219"/>
      <c r="N64" s="30"/>
      <c r="O64" s="30"/>
      <c r="P64" s="30"/>
      <c r="Q64" s="30"/>
      <c r="R64" s="30"/>
      <c r="S64" s="30"/>
      <c r="T64" s="30"/>
      <c r="U64" s="30"/>
      <c r="V64" s="30"/>
      <c r="W64" s="30"/>
      <c r="X64" s="30"/>
      <c r="Y64" s="30"/>
      <c r="Z64" s="30"/>
      <c r="AA64" s="30"/>
      <c r="AB64" s="30"/>
      <c r="AC64" s="30"/>
      <c r="AD64" s="30"/>
      <c r="AE64" s="30"/>
    </row>
    <row r="65" spans="1:58" ht="15.75">
      <c r="A65" s="150"/>
      <c r="B65" s="180"/>
      <c r="C65" s="180"/>
      <c r="D65" s="181"/>
      <c r="E65" s="150"/>
      <c r="F65" s="150"/>
      <c r="G65" s="150"/>
      <c r="M65" s="219"/>
      <c r="N65" s="30"/>
      <c r="O65" s="30"/>
      <c r="P65" s="30"/>
      <c r="Q65" s="30"/>
      <c r="R65" s="30"/>
      <c r="S65" s="30"/>
      <c r="T65" s="30"/>
      <c r="U65" s="30"/>
      <c r="V65" s="30"/>
      <c r="W65" s="30"/>
      <c r="X65" s="30"/>
      <c r="Y65" s="30"/>
      <c r="Z65" s="30"/>
      <c r="AA65" s="30"/>
      <c r="AB65" s="30"/>
      <c r="AC65" s="30"/>
      <c r="AD65" s="30"/>
      <c r="AE65" s="30"/>
    </row>
    <row r="66" spans="1:58" ht="15.75" customHeight="1">
      <c r="A66" s="150"/>
      <c r="B66" s="180"/>
      <c r="C66" s="180"/>
      <c r="D66" s="181"/>
      <c r="E66" s="150"/>
      <c r="F66" s="150"/>
      <c r="G66" s="150"/>
      <c r="K66" s="161"/>
      <c r="L66" s="161"/>
      <c r="M66" s="161"/>
      <c r="N66" s="161"/>
      <c r="O66" s="161"/>
      <c r="P66" s="161"/>
      <c r="Q66" s="161"/>
      <c r="R66" s="161"/>
      <c r="S66" s="161"/>
      <c r="T66" s="161"/>
      <c r="U66" s="161"/>
      <c r="V66" s="161"/>
      <c r="W66" s="161"/>
      <c r="X66" s="161"/>
      <c r="Y66" s="161"/>
      <c r="Z66" s="161"/>
      <c r="AA66" s="161"/>
      <c r="AB66" s="161"/>
      <c r="AC66" s="161"/>
      <c r="AD66" s="161"/>
      <c r="AE66" s="161"/>
      <c r="AF66" s="161"/>
      <c r="AG66" s="161"/>
      <c r="AH66" s="161"/>
      <c r="AI66" s="161"/>
      <c r="AJ66" s="161"/>
      <c r="AK66" s="161"/>
      <c r="AL66" s="161"/>
      <c r="AM66" s="161"/>
      <c r="AN66" s="161"/>
      <c r="AO66" s="161"/>
      <c r="AP66" s="161"/>
      <c r="AQ66" s="161"/>
      <c r="AR66" s="161"/>
      <c r="AS66" s="161"/>
      <c r="AT66" s="161"/>
      <c r="AU66" s="161"/>
      <c r="AV66" s="161"/>
      <c r="AW66" s="161"/>
      <c r="AX66" s="161"/>
      <c r="AY66" s="161"/>
      <c r="AZ66" s="161"/>
      <c r="BA66" s="161"/>
      <c r="BB66" s="161"/>
      <c r="BC66" s="161"/>
      <c r="BD66" s="161"/>
      <c r="BE66" s="161"/>
      <c r="BF66" s="161"/>
    </row>
    <row r="67" spans="1:58" ht="15.75" customHeight="1">
      <c r="A67" s="160"/>
      <c r="B67" s="160"/>
      <c r="C67" s="160"/>
      <c r="D67" s="160"/>
      <c r="E67" s="160"/>
      <c r="F67" s="160"/>
      <c r="G67" s="160"/>
      <c r="K67" s="161"/>
      <c r="L67" s="161"/>
      <c r="M67" s="161"/>
      <c r="N67" s="161"/>
      <c r="O67" s="161"/>
      <c r="P67" s="161"/>
      <c r="Q67" s="161"/>
      <c r="R67" s="161"/>
      <c r="S67" s="161"/>
      <c r="T67" s="161"/>
      <c r="U67" s="161"/>
      <c r="V67" s="161"/>
      <c r="W67" s="161"/>
      <c r="X67" s="161"/>
      <c r="Y67" s="161"/>
      <c r="Z67" s="161"/>
      <c r="AA67" s="161"/>
      <c r="AB67" s="161"/>
      <c r="AC67" s="161"/>
      <c r="AD67" s="161"/>
      <c r="AE67" s="161"/>
      <c r="AF67" s="161"/>
      <c r="AG67" s="161"/>
      <c r="AH67" s="161"/>
      <c r="AI67" s="161"/>
      <c r="AJ67" s="161"/>
      <c r="AK67" s="161"/>
      <c r="AL67" s="161"/>
      <c r="AM67" s="161"/>
      <c r="AN67" s="161"/>
      <c r="AO67" s="161"/>
      <c r="AP67" s="161"/>
      <c r="AQ67" s="161"/>
      <c r="AR67" s="161"/>
      <c r="AS67" s="161"/>
      <c r="AT67" s="161"/>
      <c r="AU67" s="161"/>
      <c r="AV67" s="161"/>
      <c r="AW67" s="161"/>
      <c r="AX67" s="161"/>
      <c r="AY67" s="161"/>
      <c r="AZ67" s="161"/>
      <c r="BA67" s="161"/>
      <c r="BB67" s="161"/>
      <c r="BC67" s="161"/>
      <c r="BD67" s="161"/>
      <c r="BE67" s="161"/>
      <c r="BF67" s="161"/>
    </row>
    <row r="68" spans="1:58" ht="15.75" customHeight="1">
      <c r="A68" s="150"/>
      <c r="B68" s="150"/>
      <c r="C68" s="150"/>
      <c r="D68" s="150"/>
      <c r="E68" s="150"/>
      <c r="F68" s="150"/>
      <c r="G68" s="150"/>
      <c r="K68" s="161"/>
      <c r="L68" s="161"/>
      <c r="M68" s="161"/>
      <c r="N68" s="161"/>
      <c r="O68" s="161"/>
      <c r="P68" s="161"/>
      <c r="Q68" s="161"/>
      <c r="R68" s="161"/>
      <c r="S68" s="161"/>
      <c r="T68" s="161"/>
      <c r="U68" s="161"/>
      <c r="V68" s="161"/>
      <c r="W68" s="161"/>
      <c r="X68" s="161"/>
      <c r="Y68" s="161"/>
      <c r="Z68" s="161"/>
      <c r="AA68" s="161"/>
      <c r="AB68" s="161"/>
      <c r="AC68" s="161"/>
      <c r="AD68" s="161"/>
      <c r="AE68" s="161"/>
      <c r="AF68" s="161"/>
      <c r="AG68" s="161"/>
      <c r="AH68" s="161"/>
      <c r="AI68" s="161"/>
      <c r="AJ68" s="161"/>
      <c r="AK68" s="161"/>
      <c r="AL68" s="161"/>
      <c r="AM68" s="161"/>
      <c r="AN68" s="161"/>
      <c r="AO68" s="161"/>
      <c r="AP68" s="161"/>
      <c r="AQ68" s="161"/>
      <c r="AR68" s="161"/>
      <c r="AS68" s="161"/>
      <c r="AT68" s="161"/>
      <c r="AU68" s="161"/>
      <c r="AV68" s="161"/>
      <c r="AW68" s="161"/>
      <c r="AX68" s="161"/>
      <c r="AY68" s="161"/>
      <c r="AZ68" s="161"/>
      <c r="BA68" s="161"/>
      <c r="BB68" s="161"/>
      <c r="BC68" s="161"/>
      <c r="BD68" s="161"/>
      <c r="BE68" s="161"/>
      <c r="BF68" s="161"/>
    </row>
    <row r="69" spans="1:58" ht="14.25">
      <c r="A69" s="150"/>
      <c r="B69" s="150"/>
      <c r="C69" s="150"/>
      <c r="D69" s="150"/>
      <c r="E69" s="150"/>
      <c r="F69" s="150"/>
      <c r="G69" s="150"/>
      <c r="K69" s="161"/>
      <c r="L69" s="161"/>
      <c r="M69" s="161"/>
      <c r="N69" s="161"/>
      <c r="O69" s="161"/>
      <c r="P69" s="161"/>
      <c r="Q69" s="161"/>
      <c r="R69" s="161"/>
      <c r="S69" s="161"/>
      <c r="T69" s="161"/>
      <c r="U69" s="161"/>
      <c r="V69" s="161"/>
      <c r="W69" s="161"/>
      <c r="X69" s="161"/>
      <c r="Y69" s="161"/>
      <c r="Z69" s="161"/>
      <c r="AA69" s="161"/>
      <c r="AB69" s="161"/>
      <c r="AC69" s="161"/>
      <c r="AD69" s="161"/>
      <c r="AE69" s="161"/>
      <c r="AF69" s="161"/>
      <c r="AG69" s="161"/>
      <c r="AH69" s="161"/>
      <c r="AI69" s="161"/>
      <c r="AJ69" s="161"/>
      <c r="AK69" s="161"/>
      <c r="AL69" s="161"/>
      <c r="AM69" s="161"/>
      <c r="AN69" s="161"/>
      <c r="AO69" s="161"/>
      <c r="AP69" s="161"/>
      <c r="AQ69" s="161"/>
      <c r="AR69" s="161"/>
      <c r="AS69" s="161"/>
      <c r="AT69" s="161"/>
      <c r="AU69" s="161"/>
      <c r="AV69" s="161"/>
      <c r="AW69" s="161"/>
      <c r="AX69" s="161"/>
      <c r="AY69" s="161"/>
      <c r="AZ69" s="161"/>
      <c r="BA69" s="161"/>
      <c r="BB69" s="161"/>
      <c r="BC69" s="161"/>
      <c r="BD69" s="161"/>
      <c r="BE69" s="161"/>
      <c r="BF69" s="161"/>
    </row>
    <row r="70" spans="1:58" ht="14.25">
      <c r="A70" s="150"/>
      <c r="B70" s="150"/>
      <c r="C70" s="150"/>
      <c r="D70" s="150"/>
      <c r="E70" s="150"/>
      <c r="F70" s="150"/>
      <c r="G70" s="150"/>
      <c r="K70" s="161"/>
      <c r="L70" s="161"/>
      <c r="M70" s="161"/>
      <c r="N70" s="161"/>
      <c r="O70" s="161"/>
      <c r="P70" s="161"/>
      <c r="Q70" s="161"/>
      <c r="R70" s="161"/>
      <c r="S70" s="161"/>
      <c r="T70" s="161"/>
      <c r="U70" s="161"/>
      <c r="V70" s="161"/>
      <c r="W70" s="161"/>
      <c r="X70" s="161"/>
      <c r="Y70" s="161"/>
      <c r="Z70" s="161"/>
      <c r="AA70" s="161"/>
      <c r="AB70" s="161"/>
      <c r="AC70" s="161"/>
      <c r="AD70" s="161"/>
      <c r="AE70" s="161"/>
      <c r="AF70" s="161"/>
      <c r="AG70" s="161"/>
      <c r="AH70" s="161"/>
      <c r="AI70" s="161"/>
      <c r="AJ70" s="161"/>
      <c r="AK70" s="161"/>
      <c r="AL70" s="161"/>
      <c r="AM70" s="161"/>
      <c r="AN70" s="161"/>
      <c r="AO70" s="161"/>
      <c r="AP70" s="161"/>
      <c r="AQ70" s="161"/>
      <c r="AR70" s="161"/>
      <c r="AS70" s="161"/>
      <c r="AT70" s="161"/>
      <c r="AU70" s="161"/>
      <c r="AV70" s="161"/>
      <c r="AW70" s="161"/>
      <c r="AX70" s="161"/>
      <c r="AY70" s="161"/>
      <c r="AZ70" s="161"/>
      <c r="BA70" s="161"/>
      <c r="BB70" s="161"/>
      <c r="BC70" s="161"/>
      <c r="BD70" s="161"/>
      <c r="BE70" s="161"/>
      <c r="BF70" s="161"/>
    </row>
    <row r="71" spans="1:58" ht="14.25">
      <c r="A71" s="150"/>
      <c r="B71" s="180"/>
      <c r="C71" s="180"/>
      <c r="D71" s="181"/>
      <c r="E71" s="150"/>
      <c r="F71" s="150"/>
      <c r="G71" s="150"/>
      <c r="K71" s="161"/>
      <c r="L71" s="161"/>
      <c r="M71" s="161"/>
      <c r="N71" s="161"/>
      <c r="O71" s="161"/>
      <c r="P71" s="161"/>
      <c r="Q71" s="161"/>
      <c r="R71" s="161"/>
      <c r="S71" s="161"/>
      <c r="T71" s="161"/>
      <c r="U71" s="161"/>
      <c r="V71" s="161"/>
      <c r="W71" s="161"/>
      <c r="X71" s="161"/>
      <c r="Y71" s="161"/>
      <c r="Z71" s="161"/>
      <c r="AA71" s="161"/>
      <c r="AB71" s="161"/>
      <c r="AC71" s="161"/>
      <c r="AD71" s="161"/>
      <c r="AE71" s="161"/>
      <c r="AF71" s="161"/>
      <c r="AG71" s="161"/>
      <c r="AH71" s="161"/>
      <c r="AI71" s="161"/>
      <c r="AJ71" s="161"/>
      <c r="AK71" s="161"/>
      <c r="AL71" s="161"/>
      <c r="AM71" s="161"/>
      <c r="AN71" s="161"/>
      <c r="AO71" s="161"/>
      <c r="AP71" s="161"/>
      <c r="AQ71" s="161"/>
      <c r="AR71" s="161"/>
      <c r="AS71" s="161"/>
      <c r="AT71" s="161"/>
      <c r="AU71" s="161"/>
      <c r="AV71" s="161"/>
      <c r="AW71" s="161"/>
      <c r="AX71" s="161"/>
      <c r="AY71" s="161"/>
      <c r="AZ71" s="161"/>
      <c r="BA71" s="161"/>
      <c r="BB71" s="161"/>
      <c r="BC71" s="161"/>
      <c r="BD71" s="161"/>
      <c r="BE71" s="161"/>
      <c r="BF71" s="161"/>
    </row>
    <row r="72" spans="1:58" ht="14.25">
      <c r="K72" s="161"/>
      <c r="L72" s="161"/>
      <c r="M72" s="161"/>
      <c r="N72" s="161"/>
      <c r="O72" s="161"/>
      <c r="P72" s="161"/>
      <c r="Q72" s="161"/>
      <c r="R72" s="161"/>
      <c r="S72" s="161"/>
      <c r="T72" s="161"/>
      <c r="U72" s="161"/>
      <c r="V72" s="161"/>
      <c r="W72" s="161"/>
      <c r="X72" s="161"/>
      <c r="Y72" s="161"/>
      <c r="Z72" s="161"/>
      <c r="AA72" s="161"/>
      <c r="AB72" s="161"/>
      <c r="AC72" s="161"/>
      <c r="AD72" s="161"/>
      <c r="AE72" s="161"/>
      <c r="AF72" s="161"/>
      <c r="AG72" s="161"/>
      <c r="AH72" s="161"/>
      <c r="AI72" s="161"/>
      <c r="AJ72" s="161"/>
      <c r="AK72" s="161"/>
      <c r="AL72" s="161"/>
      <c r="AM72" s="161"/>
      <c r="AN72" s="161"/>
      <c r="AO72" s="161"/>
      <c r="AP72" s="161"/>
      <c r="AQ72" s="161"/>
      <c r="AR72" s="161"/>
      <c r="AS72" s="161"/>
      <c r="AT72" s="161"/>
      <c r="AU72" s="161"/>
      <c r="AV72" s="161"/>
      <c r="AW72" s="161"/>
      <c r="AX72" s="161"/>
      <c r="AY72" s="161"/>
      <c r="AZ72" s="161"/>
      <c r="BA72" s="161"/>
      <c r="BB72" s="161"/>
      <c r="BC72" s="161"/>
      <c r="BD72" s="161"/>
      <c r="BE72" s="161"/>
      <c r="BF72" s="161"/>
    </row>
    <row r="73" spans="1:58" ht="14.25">
      <c r="K73" s="161"/>
      <c r="L73" s="161"/>
      <c r="M73" s="161"/>
      <c r="N73" s="161"/>
      <c r="O73" s="161"/>
      <c r="P73" s="161"/>
      <c r="Q73" s="161"/>
      <c r="R73" s="161"/>
      <c r="S73" s="161"/>
      <c r="T73" s="161"/>
      <c r="U73" s="161"/>
      <c r="V73" s="161"/>
      <c r="W73" s="161"/>
      <c r="X73" s="161"/>
      <c r="Y73" s="161"/>
      <c r="Z73" s="161"/>
      <c r="AA73" s="161"/>
      <c r="AB73" s="161"/>
      <c r="AC73" s="161"/>
      <c r="AD73" s="161"/>
      <c r="AE73" s="161"/>
      <c r="AF73" s="161"/>
      <c r="AG73" s="161"/>
      <c r="AH73" s="161"/>
      <c r="AI73" s="161"/>
      <c r="AJ73" s="161"/>
      <c r="AK73" s="161"/>
      <c r="AL73" s="161"/>
      <c r="AM73" s="161"/>
      <c r="AN73" s="161"/>
      <c r="AO73" s="161"/>
      <c r="AP73" s="161"/>
      <c r="AQ73" s="161"/>
      <c r="AR73" s="161"/>
      <c r="AS73" s="161"/>
      <c r="AT73" s="161"/>
      <c r="AU73" s="161"/>
      <c r="AV73" s="161"/>
      <c r="AW73" s="161"/>
      <c r="AX73" s="161"/>
      <c r="AY73" s="161"/>
      <c r="AZ73" s="161"/>
      <c r="BA73" s="161"/>
      <c r="BB73" s="161"/>
      <c r="BC73" s="161"/>
      <c r="BD73" s="161"/>
      <c r="BE73" s="161"/>
      <c r="BF73" s="161"/>
    </row>
    <row r="74" spans="1:58" ht="14.25">
      <c r="K74" s="161"/>
      <c r="L74" s="161"/>
      <c r="M74" s="161"/>
      <c r="N74" s="161"/>
      <c r="O74" s="161"/>
      <c r="P74" s="161"/>
      <c r="Q74" s="161"/>
      <c r="R74" s="161"/>
      <c r="S74" s="161"/>
      <c r="T74" s="161"/>
      <c r="U74" s="161"/>
      <c r="V74" s="161"/>
      <c r="W74" s="161"/>
      <c r="X74" s="161"/>
      <c r="Y74" s="161"/>
      <c r="Z74" s="161"/>
      <c r="AA74" s="161"/>
      <c r="AB74" s="161"/>
      <c r="AC74" s="161"/>
      <c r="AD74" s="161"/>
      <c r="AE74" s="161"/>
      <c r="AF74" s="161"/>
      <c r="AG74" s="161"/>
      <c r="AH74" s="161"/>
      <c r="AI74" s="161"/>
      <c r="AJ74" s="161"/>
      <c r="AK74" s="161"/>
      <c r="AL74" s="161"/>
      <c r="AM74" s="161"/>
      <c r="AN74" s="161"/>
      <c r="AO74" s="161"/>
      <c r="AP74" s="161"/>
      <c r="AQ74" s="161"/>
      <c r="AR74" s="161"/>
      <c r="AS74" s="161"/>
      <c r="AT74" s="161"/>
      <c r="AU74" s="161"/>
      <c r="AV74" s="161"/>
      <c r="AW74" s="161"/>
      <c r="AX74" s="161"/>
      <c r="AY74" s="161"/>
      <c r="AZ74" s="161"/>
      <c r="BA74" s="161"/>
      <c r="BB74" s="161"/>
      <c r="BC74" s="161"/>
      <c r="BD74" s="161"/>
      <c r="BE74" s="161"/>
      <c r="BF74" s="161"/>
    </row>
    <row r="75" spans="1:58" ht="21" customHeight="1">
      <c r="K75" s="161"/>
      <c r="L75" s="161"/>
      <c r="M75" s="161"/>
      <c r="N75" s="161"/>
      <c r="O75" s="161"/>
      <c r="P75" s="161"/>
      <c r="Q75" s="161"/>
      <c r="R75" s="161"/>
      <c r="S75" s="161"/>
      <c r="T75" s="161"/>
      <c r="U75" s="161"/>
      <c r="V75" s="161"/>
      <c r="W75" s="161"/>
      <c r="X75" s="161"/>
      <c r="Y75" s="161"/>
      <c r="Z75" s="161"/>
      <c r="AA75" s="161"/>
      <c r="AB75" s="161"/>
      <c r="AC75" s="161"/>
      <c r="AD75" s="161"/>
      <c r="AE75" s="161"/>
      <c r="AF75" s="161"/>
      <c r="AG75" s="161"/>
      <c r="AH75" s="161"/>
      <c r="AI75" s="161"/>
      <c r="AJ75" s="161"/>
      <c r="AK75" s="161"/>
      <c r="AL75" s="161"/>
      <c r="AM75" s="161"/>
      <c r="AN75" s="161"/>
      <c r="AO75" s="161"/>
      <c r="AP75" s="161"/>
      <c r="AQ75" s="161"/>
      <c r="AR75" s="161"/>
      <c r="AS75" s="161"/>
      <c r="AT75" s="161"/>
      <c r="AU75" s="161"/>
      <c r="AV75" s="161"/>
      <c r="AW75" s="161"/>
      <c r="AX75" s="161"/>
      <c r="AY75" s="161"/>
      <c r="AZ75" s="161"/>
      <c r="BA75" s="161"/>
      <c r="BB75" s="161"/>
      <c r="BC75" s="161"/>
      <c r="BD75" s="161"/>
      <c r="BE75" s="161"/>
      <c r="BF75" s="161"/>
    </row>
    <row r="76" spans="1:58" ht="14.25">
      <c r="K76" s="161"/>
      <c r="L76" s="161"/>
      <c r="M76" s="161"/>
      <c r="N76" s="161"/>
      <c r="O76" s="161"/>
      <c r="P76" s="161"/>
      <c r="Q76" s="161"/>
      <c r="R76" s="161"/>
      <c r="S76" s="161"/>
      <c r="T76" s="161"/>
      <c r="U76" s="161"/>
      <c r="V76" s="161"/>
      <c r="W76" s="161"/>
      <c r="X76" s="161"/>
      <c r="Y76" s="161"/>
      <c r="Z76" s="161"/>
      <c r="AA76" s="161"/>
      <c r="AB76" s="161"/>
      <c r="AC76" s="161"/>
      <c r="AD76" s="161"/>
      <c r="AE76" s="161"/>
      <c r="AF76" s="161"/>
      <c r="AG76" s="161"/>
      <c r="AH76" s="161"/>
      <c r="AI76" s="161"/>
      <c r="AJ76" s="161"/>
      <c r="AK76" s="161"/>
      <c r="AL76" s="161"/>
      <c r="AM76" s="161"/>
      <c r="AN76" s="161"/>
      <c r="AO76" s="161"/>
      <c r="AP76" s="161"/>
      <c r="AQ76" s="161"/>
      <c r="AR76" s="161"/>
      <c r="AS76" s="161"/>
      <c r="AT76" s="161"/>
      <c r="AU76" s="161"/>
      <c r="AV76" s="161"/>
      <c r="AW76" s="161"/>
      <c r="AX76" s="161"/>
      <c r="AY76" s="161"/>
      <c r="AZ76" s="161"/>
      <c r="BA76" s="161"/>
      <c r="BB76" s="161"/>
      <c r="BC76" s="161"/>
      <c r="BD76" s="161"/>
      <c r="BE76" s="161"/>
      <c r="BF76" s="161"/>
    </row>
    <row r="77" spans="1:58" ht="14.25">
      <c r="K77" s="161"/>
      <c r="L77" s="161"/>
      <c r="M77" s="161"/>
      <c r="N77" s="161"/>
      <c r="O77" s="161"/>
      <c r="P77" s="161"/>
      <c r="Q77" s="161"/>
      <c r="R77" s="161"/>
      <c r="S77" s="161"/>
      <c r="T77" s="161"/>
      <c r="U77" s="161"/>
      <c r="V77" s="161"/>
      <c r="W77" s="161"/>
      <c r="X77" s="161"/>
      <c r="Y77" s="161"/>
      <c r="Z77" s="161"/>
      <c r="AA77" s="161"/>
      <c r="AB77" s="161"/>
      <c r="AC77" s="161"/>
      <c r="AD77" s="161"/>
      <c r="AE77" s="161"/>
      <c r="AF77" s="161"/>
      <c r="AG77" s="161"/>
      <c r="AH77" s="161"/>
      <c r="AI77" s="161"/>
      <c r="AJ77" s="161"/>
      <c r="AK77" s="161"/>
      <c r="AL77" s="161"/>
      <c r="AM77" s="161"/>
      <c r="AN77" s="161"/>
      <c r="AO77" s="161"/>
      <c r="AP77" s="161"/>
      <c r="AQ77" s="161"/>
      <c r="AR77" s="161"/>
      <c r="AS77" s="161"/>
      <c r="AT77" s="161"/>
      <c r="AU77" s="161"/>
      <c r="AV77" s="161"/>
      <c r="AW77" s="161"/>
      <c r="AX77" s="161"/>
      <c r="AY77" s="161"/>
      <c r="AZ77" s="161"/>
      <c r="BA77" s="161"/>
      <c r="BB77" s="161"/>
      <c r="BC77" s="161"/>
      <c r="BD77" s="161"/>
      <c r="BE77" s="161"/>
      <c r="BF77" s="161"/>
    </row>
    <row r="84" spans="1:7">
      <c r="A84" s="150"/>
      <c r="B84" s="180"/>
      <c r="C84" s="180"/>
      <c r="D84" s="181"/>
      <c r="E84" s="150"/>
      <c r="F84" s="150"/>
      <c r="G84" s="150"/>
    </row>
    <row r="85" spans="1:7" ht="15.75" customHeight="1">
      <c r="A85" s="150"/>
      <c r="B85" s="180"/>
      <c r="C85" s="180"/>
      <c r="D85" s="181"/>
      <c r="E85" s="150"/>
      <c r="F85" s="150"/>
      <c r="G85" s="150"/>
    </row>
    <row r="86" spans="1:7" ht="15.75" customHeight="1">
      <c r="A86" s="160"/>
      <c r="B86" s="160"/>
      <c r="C86" s="160"/>
      <c r="D86" s="160"/>
      <c r="E86" s="160"/>
      <c r="F86" s="160"/>
      <c r="G86" s="160"/>
    </row>
    <row r="87" spans="1:7">
      <c r="A87" s="150"/>
      <c r="B87" s="180"/>
      <c r="C87" s="180"/>
      <c r="D87" s="181"/>
      <c r="E87" s="150"/>
      <c r="F87" s="150"/>
      <c r="G87" s="150"/>
    </row>
    <row r="89" spans="1:7" ht="54" customHeight="1"/>
    <row r="90" spans="1:7" ht="24.75" customHeight="1"/>
    <row r="91" spans="1:7" ht="33" customHeight="1"/>
    <row r="92" spans="1:7" ht="36" customHeight="1"/>
    <row r="93" spans="1:7" ht="63" customHeight="1"/>
    <row r="95" spans="1:7" ht="84" customHeight="1"/>
    <row r="96" spans="1:7" ht="45" customHeight="1"/>
    <row r="100" spans="1:7">
      <c r="A100" s="150"/>
      <c r="B100" s="180"/>
      <c r="C100" s="180"/>
      <c r="D100" s="181"/>
      <c r="E100" s="150"/>
      <c r="F100" s="150"/>
      <c r="G100" s="150"/>
    </row>
    <row r="101" spans="1:7" ht="13.5" thickBot="1">
      <c r="A101" s="160"/>
      <c r="B101" s="160"/>
      <c r="C101" s="160"/>
      <c r="D101" s="160"/>
      <c r="E101" s="160"/>
      <c r="F101" s="160"/>
      <c r="G101" s="160"/>
    </row>
    <row r="102" spans="1:7">
      <c r="A102" s="435" t="s">
        <v>182</v>
      </c>
      <c r="B102" s="436"/>
      <c r="C102" s="437"/>
      <c r="D102" s="441" t="s">
        <v>183</v>
      </c>
      <c r="E102" s="442"/>
      <c r="F102" s="442"/>
      <c r="G102" s="443"/>
    </row>
    <row r="103" spans="1:7">
      <c r="A103" s="438"/>
      <c r="B103" s="439"/>
      <c r="C103" s="440"/>
      <c r="D103" s="444" t="s">
        <v>184</v>
      </c>
      <c r="E103" s="445"/>
      <c r="F103" s="445"/>
      <c r="G103" s="446"/>
    </row>
    <row r="104" spans="1:7">
      <c r="A104" s="438"/>
      <c r="B104" s="439"/>
      <c r="C104" s="440"/>
      <c r="D104" s="444" t="s">
        <v>185</v>
      </c>
      <c r="E104" s="445"/>
      <c r="F104" s="445"/>
      <c r="G104" s="446"/>
    </row>
    <row r="105" spans="1:7">
      <c r="A105" s="475" t="s">
        <v>186</v>
      </c>
      <c r="B105" s="476"/>
      <c r="C105" s="477"/>
      <c r="D105" s="428">
        <v>0</v>
      </c>
      <c r="E105" s="429"/>
      <c r="F105" s="429"/>
      <c r="G105" s="430"/>
    </row>
    <row r="106" spans="1:7">
      <c r="A106" s="475" t="s">
        <v>187</v>
      </c>
      <c r="B106" s="476"/>
      <c r="C106" s="477"/>
      <c r="D106" s="428">
        <v>1</v>
      </c>
      <c r="E106" s="429"/>
      <c r="F106" s="429"/>
      <c r="G106" s="430"/>
    </row>
    <row r="107" spans="1:7" ht="13.5" thickBot="1">
      <c r="A107" s="478" t="s">
        <v>188</v>
      </c>
      <c r="B107" s="479"/>
      <c r="C107" s="480"/>
      <c r="D107" s="431">
        <v>2</v>
      </c>
      <c r="E107" s="432"/>
      <c r="F107" s="432"/>
      <c r="G107" s="433"/>
    </row>
    <row r="108" spans="1:7">
      <c r="A108" s="160"/>
      <c r="B108" s="160"/>
      <c r="C108" s="160"/>
      <c r="D108" s="160"/>
      <c r="E108" s="160"/>
      <c r="F108" s="160"/>
      <c r="G108" s="160"/>
    </row>
    <row r="109" spans="1:7">
      <c r="A109" s="434" t="s">
        <v>711</v>
      </c>
      <c r="B109" s="434"/>
      <c r="C109" s="434"/>
      <c r="D109" s="434"/>
      <c r="E109" s="434"/>
      <c r="F109" s="434"/>
      <c r="G109" s="434"/>
    </row>
  </sheetData>
  <mergeCells count="117">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A20:B22"/>
    <mergeCell ref="C20:E22"/>
    <mergeCell ref="F20:G20"/>
    <mergeCell ref="F21:G21"/>
    <mergeCell ref="F22:G22"/>
    <mergeCell ref="M22:AE22"/>
    <mergeCell ref="G9:G10"/>
    <mergeCell ref="M13:Q13"/>
    <mergeCell ref="V13:Z13"/>
    <mergeCell ref="AE13:AI13"/>
    <mergeCell ref="N23:AE23"/>
    <mergeCell ref="A24:A26"/>
    <mergeCell ref="B24:C24"/>
    <mergeCell ref="D24:D26"/>
    <mergeCell ref="E24:F24"/>
    <mergeCell ref="G24:G26"/>
    <mergeCell ref="N24:AE24"/>
    <mergeCell ref="E25:E26"/>
    <mergeCell ref="F25:F26"/>
    <mergeCell ref="N25:AE25"/>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A38:A40"/>
    <mergeCell ref="B38:C38"/>
    <mergeCell ref="D38:D40"/>
    <mergeCell ref="E38:F38"/>
    <mergeCell ref="G38:G40"/>
    <mergeCell ref="E39:E40"/>
    <mergeCell ref="F39:F40"/>
    <mergeCell ref="N37:AE37"/>
    <mergeCell ref="N38:AE38"/>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s>
  <pageMargins left="0.7" right="0.7" top="0.75" bottom="0.75" header="0.3" footer="0.3"/>
  <pageSetup orientation="portrait" verticalDpi="0" r:id="rId1"/>
  <drawing r:id="rId2"/>
</worksheet>
</file>

<file path=xl/worksheets/sheet8.xml><?xml version="1.0" encoding="utf-8"?>
<worksheet xmlns="http://schemas.openxmlformats.org/spreadsheetml/2006/main" xmlns:r="http://schemas.openxmlformats.org/officeDocument/2006/relationships">
  <dimension ref="A1:T61"/>
  <sheetViews>
    <sheetView topLeftCell="B1" workbookViewId="0">
      <selection activeCell="I5" sqref="A1:T1048576"/>
    </sheetView>
  </sheetViews>
  <sheetFormatPr baseColWidth="10" defaultRowHeight="12.75"/>
  <cols>
    <col min="1" max="3" width="13.42578125" customWidth="1"/>
    <col min="4" max="4" width="22.42578125" customWidth="1"/>
    <col min="7" max="7" width="21.140625" customWidth="1"/>
  </cols>
  <sheetData>
    <row r="1" spans="1:15" ht="15.75" customHeight="1">
      <c r="A1" s="458"/>
      <c r="B1" s="458"/>
      <c r="C1" s="387" t="s">
        <v>34</v>
      </c>
      <c r="D1" s="387"/>
      <c r="E1" s="387"/>
      <c r="F1" s="427" t="s">
        <v>216</v>
      </c>
      <c r="G1" s="427"/>
    </row>
    <row r="2" spans="1:15" ht="15.75" customHeight="1">
      <c r="A2" s="458"/>
      <c r="B2" s="458"/>
      <c r="C2" s="387"/>
      <c r="D2" s="387"/>
      <c r="E2" s="387"/>
      <c r="F2" s="427" t="s">
        <v>49</v>
      </c>
      <c r="G2" s="427"/>
    </row>
    <row r="3" spans="1:15" ht="15.75" customHeight="1">
      <c r="A3" s="458"/>
      <c r="B3" s="458"/>
      <c r="C3" s="387"/>
      <c r="D3" s="387"/>
      <c r="E3" s="387"/>
      <c r="F3" s="463" t="s">
        <v>223</v>
      </c>
      <c r="G3" s="464"/>
    </row>
    <row r="4" spans="1:15" ht="13.5" thickBot="1">
      <c r="A4" s="160"/>
      <c r="B4" s="160"/>
      <c r="C4" s="160"/>
      <c r="D4" s="160"/>
      <c r="E4" s="160"/>
      <c r="F4" s="160"/>
      <c r="G4" s="160"/>
    </row>
    <row r="5" spans="1:15" ht="13.5" thickBot="1">
      <c r="A5" s="453" t="s">
        <v>15</v>
      </c>
      <c r="B5" s="456" t="s">
        <v>16</v>
      </c>
      <c r="C5" s="457"/>
      <c r="D5" s="453" t="s">
        <v>17</v>
      </c>
      <c r="E5" s="456" t="s">
        <v>662</v>
      </c>
      <c r="F5" s="457"/>
      <c r="G5" s="447" t="s">
        <v>19</v>
      </c>
      <c r="I5" s="468" t="s">
        <v>663</v>
      </c>
      <c r="J5" s="469"/>
      <c r="K5" s="469"/>
      <c r="L5" s="469"/>
      <c r="M5" s="469"/>
      <c r="N5" s="469"/>
      <c r="O5" s="491"/>
    </row>
    <row r="6" spans="1:15" ht="39" thickBot="1">
      <c r="A6" s="454"/>
      <c r="B6" s="162" t="s">
        <v>20</v>
      </c>
      <c r="C6" s="162" t="s">
        <v>22</v>
      </c>
      <c r="D6" s="454"/>
      <c r="E6" s="453" t="s">
        <v>24</v>
      </c>
      <c r="F6" s="453" t="s">
        <v>25</v>
      </c>
      <c r="G6" s="448"/>
      <c r="I6" s="492" t="s">
        <v>664</v>
      </c>
      <c r="J6" s="486" t="s">
        <v>665</v>
      </c>
      <c r="K6" s="487"/>
      <c r="L6" s="488"/>
      <c r="M6" s="195" t="s">
        <v>666</v>
      </c>
      <c r="N6" s="486" t="s">
        <v>667</v>
      </c>
      <c r="O6" s="494"/>
    </row>
    <row r="7" spans="1:15" ht="51.75" thickBot="1">
      <c r="A7" s="455"/>
      <c r="B7" s="164" t="s">
        <v>21</v>
      </c>
      <c r="C7" s="164" t="s">
        <v>23</v>
      </c>
      <c r="D7" s="455"/>
      <c r="E7" s="455"/>
      <c r="F7" s="455"/>
      <c r="G7" s="449"/>
      <c r="I7" s="493"/>
      <c r="J7" s="195" t="s">
        <v>20</v>
      </c>
      <c r="K7" s="195" t="s">
        <v>668</v>
      </c>
      <c r="L7" s="195" t="s">
        <v>22</v>
      </c>
      <c r="M7" s="195" t="s">
        <v>669</v>
      </c>
      <c r="N7" s="195" t="s">
        <v>670</v>
      </c>
      <c r="O7" s="198" t="s">
        <v>671</v>
      </c>
    </row>
    <row r="8" spans="1:15" ht="62.25" customHeight="1" thickBot="1">
      <c r="A8" s="447" t="s">
        <v>729</v>
      </c>
      <c r="B8" s="450" t="s">
        <v>632</v>
      </c>
      <c r="C8" s="450"/>
      <c r="D8" s="169" t="s">
        <v>26</v>
      </c>
      <c r="E8" s="151">
        <v>15</v>
      </c>
      <c r="F8" s="151">
        <v>0</v>
      </c>
      <c r="G8" s="151" t="s">
        <v>730</v>
      </c>
      <c r="I8" s="203" t="s">
        <v>327</v>
      </c>
      <c r="J8" s="204" t="s">
        <v>675</v>
      </c>
      <c r="K8" s="204"/>
      <c r="L8" s="204"/>
      <c r="M8" s="205" t="s">
        <v>673</v>
      </c>
      <c r="N8" s="206">
        <v>15</v>
      </c>
      <c r="O8" s="207"/>
    </row>
    <row r="9" spans="1:15" ht="27.75" customHeight="1" thickBot="1">
      <c r="A9" s="448"/>
      <c r="B9" s="451"/>
      <c r="C9" s="451"/>
      <c r="D9" s="450" t="s">
        <v>27</v>
      </c>
      <c r="E9" s="414">
        <v>5</v>
      </c>
      <c r="F9" s="414">
        <v>0</v>
      </c>
      <c r="G9" s="414" t="s">
        <v>731</v>
      </c>
      <c r="I9" s="223" t="s">
        <v>330</v>
      </c>
      <c r="J9" s="204"/>
      <c r="K9" s="204"/>
      <c r="L9" s="204"/>
      <c r="M9" s="205" t="s">
        <v>676</v>
      </c>
      <c r="N9" s="206">
        <v>5</v>
      </c>
      <c r="O9" s="207"/>
    </row>
    <row r="10" spans="1:15" ht="37.5" customHeight="1" thickBot="1">
      <c r="A10" s="448"/>
      <c r="B10" s="451"/>
      <c r="C10" s="451"/>
      <c r="D10" s="452"/>
      <c r="E10" s="415"/>
      <c r="F10" s="415"/>
      <c r="G10" s="415"/>
      <c r="I10" s="223" t="s">
        <v>334</v>
      </c>
      <c r="J10" s="204"/>
      <c r="K10" s="204"/>
      <c r="L10" s="204"/>
      <c r="M10" s="205" t="s">
        <v>677</v>
      </c>
      <c r="N10" s="206"/>
      <c r="O10" s="207">
        <v>15</v>
      </c>
    </row>
    <row r="11" spans="1:15" ht="29.25" customHeight="1" thickBot="1">
      <c r="A11" s="448"/>
      <c r="B11" s="451"/>
      <c r="C11" s="451"/>
      <c r="D11" s="164" t="s">
        <v>28</v>
      </c>
      <c r="E11" s="152">
        <v>0</v>
      </c>
      <c r="F11" s="152">
        <v>15</v>
      </c>
      <c r="G11" s="152"/>
      <c r="I11" s="223" t="s">
        <v>712</v>
      </c>
      <c r="J11" s="204"/>
      <c r="K11" s="204"/>
      <c r="L11" s="204"/>
      <c r="M11" s="205" t="s">
        <v>680</v>
      </c>
      <c r="N11" s="206">
        <v>10</v>
      </c>
      <c r="O11" s="207"/>
    </row>
    <row r="12" spans="1:15" ht="39" customHeight="1" thickBot="1">
      <c r="A12" s="448"/>
      <c r="B12" s="451"/>
      <c r="C12" s="451"/>
      <c r="D12" s="164" t="s">
        <v>29</v>
      </c>
      <c r="E12" s="152">
        <v>10</v>
      </c>
      <c r="F12" s="152">
        <v>0</v>
      </c>
      <c r="G12" s="152" t="s">
        <v>732</v>
      </c>
      <c r="I12" s="223" t="s">
        <v>339</v>
      </c>
      <c r="J12" s="204"/>
      <c r="K12" s="204"/>
      <c r="L12" s="204"/>
      <c r="M12" s="205" t="s">
        <v>682</v>
      </c>
      <c r="N12" s="206">
        <v>15</v>
      </c>
      <c r="O12" s="207"/>
    </row>
    <row r="13" spans="1:15" ht="84.75" thickBot="1">
      <c r="A13" s="448"/>
      <c r="B13" s="451"/>
      <c r="C13" s="451"/>
      <c r="D13" s="164" t="s">
        <v>30</v>
      </c>
      <c r="E13" s="152">
        <v>15</v>
      </c>
      <c r="F13" s="152">
        <v>0</v>
      </c>
      <c r="G13" s="152" t="s">
        <v>302</v>
      </c>
      <c r="I13" s="203"/>
      <c r="J13" s="204"/>
      <c r="K13" s="204"/>
      <c r="L13" s="204"/>
      <c r="M13" s="205" t="s">
        <v>683</v>
      </c>
      <c r="N13" s="206">
        <v>10</v>
      </c>
      <c r="O13" s="207"/>
    </row>
    <row r="14" spans="1:15" ht="46.5" customHeight="1" thickBot="1">
      <c r="A14" s="448"/>
      <c r="B14" s="451"/>
      <c r="C14" s="451"/>
      <c r="D14" s="164" t="s">
        <v>31</v>
      </c>
      <c r="E14" s="152">
        <v>10</v>
      </c>
      <c r="F14" s="152">
        <v>0</v>
      </c>
      <c r="G14" s="152" t="s">
        <v>733</v>
      </c>
      <c r="I14" s="203"/>
      <c r="J14" s="204"/>
      <c r="K14" s="204"/>
      <c r="L14" s="204"/>
      <c r="M14" s="205" t="s">
        <v>685</v>
      </c>
      <c r="N14" s="206">
        <v>30</v>
      </c>
      <c r="O14" s="207"/>
    </row>
    <row r="15" spans="1:15" ht="42.75" customHeight="1" thickBot="1">
      <c r="A15" s="448"/>
      <c r="B15" s="451"/>
      <c r="C15" s="451"/>
      <c r="D15" s="164" t="s">
        <v>32</v>
      </c>
      <c r="E15" s="152">
        <v>30</v>
      </c>
      <c r="F15" s="152">
        <v>0</v>
      </c>
      <c r="G15" s="152" t="s">
        <v>734</v>
      </c>
      <c r="I15" s="486" t="s">
        <v>33</v>
      </c>
      <c r="J15" s="487"/>
      <c r="K15" s="487"/>
      <c r="L15" s="487"/>
      <c r="M15" s="488"/>
      <c r="N15" s="214">
        <v>85</v>
      </c>
      <c r="O15" s="215">
        <v>15</v>
      </c>
    </row>
    <row r="16" spans="1:15" ht="13.5" thickBot="1">
      <c r="A16" s="449"/>
      <c r="B16" s="452"/>
      <c r="C16" s="452"/>
      <c r="D16" s="217" t="s">
        <v>33</v>
      </c>
      <c r="E16" s="178">
        <v>85</v>
      </c>
      <c r="F16" s="178">
        <v>15</v>
      </c>
      <c r="G16" s="178"/>
    </row>
    <row r="17" spans="1:7">
      <c r="A17" s="159"/>
      <c r="B17" s="180"/>
      <c r="C17" s="180"/>
      <c r="D17" s="181"/>
      <c r="E17" s="159"/>
      <c r="F17" s="159"/>
      <c r="G17" s="159"/>
    </row>
    <row r="18" spans="1:7">
      <c r="A18" s="159"/>
      <c r="B18" s="180"/>
      <c r="C18" s="180"/>
      <c r="D18" s="181"/>
      <c r="E18" s="159"/>
      <c r="F18" s="159"/>
      <c r="G18" s="159"/>
    </row>
    <row r="19" spans="1:7">
      <c r="A19" s="160"/>
      <c r="B19" s="160"/>
      <c r="C19" s="160"/>
      <c r="D19" s="160"/>
      <c r="E19" s="160"/>
      <c r="F19" s="160"/>
      <c r="G19" s="160"/>
    </row>
    <row r="20" spans="1:7" ht="15.75" customHeight="1">
      <c r="A20" s="458"/>
      <c r="B20" s="458"/>
      <c r="C20" s="387" t="s">
        <v>34</v>
      </c>
      <c r="D20" s="387"/>
      <c r="E20" s="387"/>
      <c r="F20" s="427" t="s">
        <v>216</v>
      </c>
      <c r="G20" s="427"/>
    </row>
    <row r="21" spans="1:7" ht="15.75" customHeight="1">
      <c r="A21" s="458"/>
      <c r="B21" s="458"/>
      <c r="C21" s="387"/>
      <c r="D21" s="387"/>
      <c r="E21" s="387"/>
      <c r="F21" s="427" t="s">
        <v>49</v>
      </c>
      <c r="G21" s="427"/>
    </row>
    <row r="22" spans="1:7" ht="15.75" customHeight="1">
      <c r="A22" s="458"/>
      <c r="B22" s="458"/>
      <c r="C22" s="387"/>
      <c r="D22" s="387"/>
      <c r="E22" s="387"/>
      <c r="F22" s="463" t="s">
        <v>223</v>
      </c>
      <c r="G22" s="464"/>
    </row>
    <row r="23" spans="1:7" ht="13.5" thickBot="1">
      <c r="A23" s="159"/>
      <c r="B23" s="180"/>
      <c r="C23" s="180"/>
      <c r="D23" s="181"/>
      <c r="E23" s="159"/>
      <c r="F23" s="159"/>
      <c r="G23" s="159"/>
    </row>
    <row r="24" spans="1:7" ht="13.5" thickBot="1">
      <c r="A24" s="453" t="s">
        <v>15</v>
      </c>
      <c r="B24" s="456" t="s">
        <v>16</v>
      </c>
      <c r="C24" s="457"/>
      <c r="D24" s="453" t="s">
        <v>17</v>
      </c>
      <c r="E24" s="456" t="s">
        <v>662</v>
      </c>
      <c r="F24" s="457"/>
      <c r="G24" s="447" t="s">
        <v>19</v>
      </c>
    </row>
    <row r="25" spans="1:7">
      <c r="A25" s="454"/>
      <c r="B25" s="162" t="s">
        <v>20</v>
      </c>
      <c r="C25" s="162" t="s">
        <v>22</v>
      </c>
      <c r="D25" s="454"/>
      <c r="E25" s="453" t="s">
        <v>24</v>
      </c>
      <c r="F25" s="453" t="s">
        <v>25</v>
      </c>
      <c r="G25" s="448"/>
    </row>
    <row r="26" spans="1:7" ht="51.75" thickBot="1">
      <c r="A26" s="455"/>
      <c r="B26" s="164" t="s">
        <v>21</v>
      </c>
      <c r="C26" s="164" t="s">
        <v>23</v>
      </c>
      <c r="D26" s="455"/>
      <c r="E26" s="455"/>
      <c r="F26" s="455"/>
      <c r="G26" s="449"/>
    </row>
    <row r="27" spans="1:7" ht="65.25" customHeight="1" thickBot="1">
      <c r="A27" s="447" t="s">
        <v>352</v>
      </c>
      <c r="B27" s="450" t="s">
        <v>632</v>
      </c>
      <c r="C27" s="450"/>
      <c r="D27" s="164" t="s">
        <v>26</v>
      </c>
      <c r="E27" s="152">
        <v>15</v>
      </c>
      <c r="F27" s="152">
        <v>0</v>
      </c>
      <c r="G27" s="152" t="s">
        <v>725</v>
      </c>
    </row>
    <row r="28" spans="1:7" ht="30" customHeight="1">
      <c r="A28" s="448"/>
      <c r="B28" s="451"/>
      <c r="C28" s="451"/>
      <c r="D28" s="450" t="s">
        <v>27</v>
      </c>
      <c r="E28" s="414">
        <v>5</v>
      </c>
      <c r="F28" s="414">
        <v>0</v>
      </c>
      <c r="G28" s="414" t="s">
        <v>731</v>
      </c>
    </row>
    <row r="29" spans="1:7" ht="30" customHeight="1" thickBot="1">
      <c r="A29" s="448"/>
      <c r="B29" s="451"/>
      <c r="C29" s="451"/>
      <c r="D29" s="452"/>
      <c r="E29" s="415"/>
      <c r="F29" s="415"/>
      <c r="G29" s="415"/>
    </row>
    <row r="30" spans="1:7" ht="21.75" customHeight="1" thickBot="1">
      <c r="A30" s="448"/>
      <c r="B30" s="451"/>
      <c r="C30" s="451"/>
      <c r="D30" s="164" t="s">
        <v>28</v>
      </c>
      <c r="E30" s="152">
        <v>0</v>
      </c>
      <c r="F30" s="152">
        <v>15</v>
      </c>
      <c r="G30" s="152"/>
    </row>
    <row r="31" spans="1:7" ht="19.5" customHeight="1" thickBot="1">
      <c r="A31" s="448"/>
      <c r="B31" s="451"/>
      <c r="C31" s="451"/>
      <c r="D31" s="164" t="s">
        <v>29</v>
      </c>
      <c r="E31" s="152">
        <v>10</v>
      </c>
      <c r="F31" s="152">
        <v>0</v>
      </c>
      <c r="G31" s="152" t="s">
        <v>735</v>
      </c>
    </row>
    <row r="32" spans="1:7" ht="51.75" thickBot="1">
      <c r="A32" s="448"/>
      <c r="B32" s="451"/>
      <c r="C32" s="451"/>
      <c r="D32" s="164" t="s">
        <v>30</v>
      </c>
      <c r="E32" s="152">
        <v>15</v>
      </c>
      <c r="F32" s="152">
        <v>0</v>
      </c>
      <c r="G32" s="152" t="s">
        <v>311</v>
      </c>
    </row>
    <row r="33" spans="1:20" ht="47.25" customHeight="1" thickBot="1">
      <c r="A33" s="448"/>
      <c r="B33" s="451"/>
      <c r="C33" s="451"/>
      <c r="D33" s="164" t="s">
        <v>31</v>
      </c>
      <c r="E33" s="152">
        <v>10</v>
      </c>
      <c r="F33" s="152">
        <v>0</v>
      </c>
      <c r="G33" s="152" t="s">
        <v>735</v>
      </c>
    </row>
    <row r="34" spans="1:20" ht="39" thickBot="1">
      <c r="A34" s="448"/>
      <c r="B34" s="451"/>
      <c r="C34" s="451"/>
      <c r="D34" s="164" t="s">
        <v>32</v>
      </c>
      <c r="E34" s="152">
        <v>30</v>
      </c>
      <c r="F34" s="152"/>
      <c r="G34" s="152" t="s">
        <v>734</v>
      </c>
    </row>
    <row r="35" spans="1:20" ht="13.5" thickBot="1">
      <c r="A35" s="449"/>
      <c r="B35" s="452"/>
      <c r="C35" s="452"/>
      <c r="D35" s="217" t="s">
        <v>33</v>
      </c>
      <c r="E35" s="178">
        <v>85</v>
      </c>
      <c r="F35" s="178">
        <v>15</v>
      </c>
      <c r="G35" s="178"/>
    </row>
    <row r="36" spans="1:20">
      <c r="A36" s="160"/>
      <c r="B36" s="160"/>
      <c r="C36" s="160"/>
      <c r="D36" s="160"/>
      <c r="E36" s="160"/>
      <c r="F36" s="160"/>
      <c r="G36" s="160"/>
    </row>
    <row r="37" spans="1:20">
      <c r="A37" s="434" t="s">
        <v>711</v>
      </c>
      <c r="B37" s="434"/>
      <c r="C37" s="434"/>
      <c r="D37" s="434"/>
      <c r="E37" s="434"/>
      <c r="F37" s="434"/>
      <c r="G37" s="434"/>
    </row>
    <row r="38" spans="1:20" ht="13.5" thickBot="1"/>
    <row r="39" spans="1:20" ht="45.75" thickBot="1">
      <c r="B39" s="182" t="s">
        <v>687</v>
      </c>
      <c r="C39" s="183" t="s">
        <v>688</v>
      </c>
      <c r="D39" s="161"/>
      <c r="E39" s="161"/>
      <c r="F39" s="161"/>
      <c r="G39" s="161"/>
      <c r="H39" s="161"/>
      <c r="I39" s="161"/>
      <c r="J39" s="161"/>
      <c r="K39" s="161"/>
      <c r="L39" s="161"/>
      <c r="M39" s="161"/>
      <c r="N39" s="161"/>
      <c r="O39" s="161"/>
      <c r="P39" s="161"/>
      <c r="Q39" s="161"/>
      <c r="R39" s="161"/>
      <c r="S39" s="161"/>
      <c r="T39" s="161"/>
    </row>
    <row r="40" spans="1:20" ht="15.75" thickBot="1">
      <c r="B40" s="184" t="s">
        <v>689</v>
      </c>
      <c r="C40" s="185">
        <v>0</v>
      </c>
      <c r="D40" s="161"/>
      <c r="E40" s="161"/>
      <c r="F40" s="161"/>
      <c r="G40" s="161"/>
      <c r="H40" s="161"/>
      <c r="I40" s="161"/>
      <c r="J40" s="161"/>
      <c r="K40" s="161"/>
      <c r="L40" s="161"/>
      <c r="M40" s="161"/>
      <c r="N40" s="161"/>
      <c r="O40" s="161"/>
      <c r="P40" s="161"/>
      <c r="Q40" s="161"/>
      <c r="R40" s="161"/>
      <c r="S40" s="161"/>
      <c r="T40" s="161"/>
    </row>
    <row r="41" spans="1:20" ht="15.75" thickBot="1">
      <c r="B41" s="184" t="s">
        <v>690</v>
      </c>
      <c r="C41" s="185">
        <v>1</v>
      </c>
      <c r="D41" s="161"/>
      <c r="E41" s="161"/>
      <c r="F41" s="161"/>
      <c r="G41" s="161"/>
      <c r="H41" s="161"/>
      <c r="I41" s="161"/>
      <c r="J41" s="161"/>
      <c r="K41" s="161"/>
      <c r="L41" s="161"/>
      <c r="M41" s="161"/>
      <c r="N41" s="161"/>
      <c r="O41" s="161"/>
      <c r="P41" s="161"/>
      <c r="Q41" s="161"/>
      <c r="R41" s="161"/>
      <c r="S41" s="161"/>
      <c r="T41" s="161"/>
    </row>
    <row r="42" spans="1:20" ht="15.75" thickBot="1">
      <c r="B42" s="184" t="s">
        <v>691</v>
      </c>
      <c r="C42" s="185">
        <v>2</v>
      </c>
      <c r="D42" s="161"/>
      <c r="E42" s="161"/>
      <c r="F42" s="161"/>
      <c r="G42" s="161"/>
      <c r="H42" s="161"/>
      <c r="I42" s="161"/>
      <c r="J42" s="161"/>
      <c r="K42" s="161"/>
      <c r="L42" s="161"/>
      <c r="M42" s="161"/>
      <c r="N42" s="161"/>
      <c r="O42" s="161"/>
      <c r="P42" s="161"/>
      <c r="Q42" s="161"/>
      <c r="R42" s="161"/>
      <c r="S42" s="161"/>
      <c r="T42" s="161"/>
    </row>
    <row r="43" spans="1:20" ht="14.25">
      <c r="B43" s="161"/>
      <c r="C43" s="161"/>
      <c r="D43" s="161"/>
      <c r="E43" s="161"/>
      <c r="F43" s="161"/>
      <c r="G43" s="161"/>
      <c r="H43" s="161"/>
      <c r="I43" s="161"/>
      <c r="J43" s="161"/>
      <c r="K43" s="161"/>
      <c r="L43" s="161"/>
      <c r="M43" s="161"/>
      <c r="N43" s="161"/>
      <c r="O43" s="161"/>
      <c r="P43" s="161"/>
      <c r="Q43" s="161"/>
      <c r="R43" s="161"/>
      <c r="S43" s="161"/>
      <c r="T43" s="161"/>
    </row>
    <row r="44" spans="1:20" ht="14.25">
      <c r="B44" s="161"/>
      <c r="C44" s="161"/>
      <c r="D44" s="161"/>
      <c r="E44" s="161"/>
      <c r="F44" s="161"/>
      <c r="G44" s="161"/>
      <c r="H44" s="161"/>
      <c r="I44" s="161"/>
      <c r="J44" s="161"/>
      <c r="K44" s="161"/>
      <c r="L44" s="161"/>
      <c r="M44" s="161"/>
      <c r="N44" s="161"/>
      <c r="O44" s="161"/>
      <c r="P44" s="161"/>
      <c r="Q44" s="161"/>
      <c r="R44" s="161"/>
      <c r="S44" s="161"/>
      <c r="T44" s="161"/>
    </row>
    <row r="45" spans="1:20" ht="20.25">
      <c r="B45" s="465" t="s">
        <v>692</v>
      </c>
      <c r="C45" s="465"/>
      <c r="D45" s="465"/>
      <c r="E45" s="465"/>
      <c r="F45" s="465"/>
      <c r="G45" s="465"/>
      <c r="H45" s="465"/>
      <c r="I45" s="465"/>
      <c r="J45" s="465"/>
      <c r="K45" s="465"/>
      <c r="L45" s="465"/>
      <c r="M45" s="465"/>
      <c r="N45" s="465"/>
      <c r="O45" s="465"/>
      <c r="P45" s="465"/>
      <c r="Q45" s="465"/>
      <c r="R45" s="465"/>
      <c r="S45" s="465"/>
      <c r="T45" s="465"/>
    </row>
    <row r="46" spans="1:20" ht="15.75">
      <c r="B46" s="187" t="s">
        <v>693</v>
      </c>
      <c r="C46" s="459" t="s">
        <v>694</v>
      </c>
      <c r="D46" s="459"/>
      <c r="E46" s="459"/>
      <c r="F46" s="459"/>
      <c r="G46" s="459"/>
      <c r="H46" s="459"/>
      <c r="I46" s="459"/>
      <c r="J46" s="459"/>
      <c r="K46" s="459"/>
      <c r="L46" s="459"/>
      <c r="M46" s="459"/>
      <c r="N46" s="459"/>
      <c r="O46" s="459"/>
      <c r="P46" s="459"/>
      <c r="Q46" s="459"/>
      <c r="R46" s="459"/>
      <c r="S46" s="459"/>
      <c r="T46" s="459"/>
    </row>
    <row r="47" spans="1:20" ht="15.75">
      <c r="B47" s="187" t="s">
        <v>695</v>
      </c>
      <c r="C47" s="459" t="s">
        <v>718</v>
      </c>
      <c r="D47" s="459"/>
      <c r="E47" s="459"/>
      <c r="F47" s="459"/>
      <c r="G47" s="459"/>
      <c r="H47" s="459"/>
      <c r="I47" s="459"/>
      <c r="J47" s="459"/>
      <c r="K47" s="459"/>
      <c r="L47" s="459"/>
      <c r="M47" s="459"/>
      <c r="N47" s="459"/>
      <c r="O47" s="459"/>
      <c r="P47" s="459"/>
      <c r="Q47" s="459"/>
      <c r="R47" s="459"/>
      <c r="S47" s="459"/>
      <c r="T47" s="459"/>
    </row>
    <row r="48" spans="1:20" ht="15.75">
      <c r="B48" s="188" t="s">
        <v>697</v>
      </c>
      <c r="C48" s="459" t="s">
        <v>719</v>
      </c>
      <c r="D48" s="459"/>
      <c r="E48" s="459"/>
      <c r="F48" s="459"/>
      <c r="G48" s="459"/>
      <c r="H48" s="459"/>
      <c r="I48" s="459"/>
      <c r="J48" s="459"/>
      <c r="K48" s="459"/>
      <c r="L48" s="459"/>
      <c r="M48" s="459"/>
      <c r="N48" s="459"/>
      <c r="O48" s="459"/>
      <c r="P48" s="459"/>
      <c r="Q48" s="459"/>
      <c r="R48" s="459"/>
      <c r="S48" s="459"/>
      <c r="T48" s="459"/>
    </row>
    <row r="49" spans="2:20">
      <c r="B49" s="426" t="s">
        <v>699</v>
      </c>
      <c r="C49" s="426"/>
      <c r="D49" s="426"/>
      <c r="E49" s="426"/>
      <c r="F49" s="426"/>
      <c r="G49" s="426"/>
      <c r="H49" s="426"/>
      <c r="I49" s="426"/>
      <c r="J49" s="426"/>
      <c r="K49" s="426"/>
      <c r="L49" s="426"/>
      <c r="M49" s="426"/>
      <c r="N49" s="426"/>
      <c r="O49" s="426"/>
      <c r="P49" s="426"/>
      <c r="Q49" s="426"/>
      <c r="R49" s="426"/>
      <c r="S49" s="426"/>
      <c r="T49" s="426"/>
    </row>
    <row r="51" spans="2:20" ht="20.25">
      <c r="B51" s="465" t="s">
        <v>700</v>
      </c>
      <c r="C51" s="465"/>
      <c r="D51" s="465"/>
      <c r="E51" s="465"/>
      <c r="F51" s="465"/>
      <c r="G51" s="465"/>
      <c r="H51" s="465"/>
      <c r="I51" s="465"/>
      <c r="J51" s="465"/>
      <c r="K51" s="465"/>
      <c r="L51" s="465"/>
      <c r="M51" s="465"/>
      <c r="N51" s="465"/>
      <c r="O51" s="465"/>
      <c r="P51" s="465"/>
      <c r="Q51" s="465"/>
      <c r="R51" s="465"/>
      <c r="S51" s="465"/>
      <c r="T51" s="465"/>
    </row>
    <row r="52" spans="2:20" ht="15.75">
      <c r="B52" s="188" t="s">
        <v>693</v>
      </c>
      <c r="C52" s="466" t="s">
        <v>702</v>
      </c>
      <c r="D52" s="466"/>
      <c r="E52" s="466"/>
      <c r="F52" s="466"/>
      <c r="G52" s="466"/>
      <c r="H52" s="466"/>
      <c r="I52" s="466"/>
      <c r="J52" s="466"/>
      <c r="K52" s="466"/>
      <c r="L52" s="466"/>
      <c r="M52" s="466"/>
      <c r="N52" s="466"/>
      <c r="O52" s="466"/>
      <c r="P52" s="466"/>
      <c r="Q52" s="466"/>
      <c r="R52" s="466"/>
      <c r="S52" s="466"/>
      <c r="T52" s="466"/>
    </row>
    <row r="53" spans="2:20" ht="15.75">
      <c r="B53" s="188" t="s">
        <v>695</v>
      </c>
      <c r="C53" s="459" t="s">
        <v>718</v>
      </c>
      <c r="D53" s="459"/>
      <c r="E53" s="459"/>
      <c r="F53" s="459"/>
      <c r="G53" s="459"/>
      <c r="H53" s="459"/>
      <c r="I53" s="459"/>
      <c r="J53" s="459"/>
      <c r="K53" s="459"/>
      <c r="L53" s="459"/>
      <c r="M53" s="459"/>
      <c r="N53" s="459"/>
      <c r="O53" s="459"/>
      <c r="P53" s="459"/>
      <c r="Q53" s="459"/>
      <c r="R53" s="459"/>
      <c r="S53" s="459"/>
      <c r="T53" s="459"/>
    </row>
    <row r="54" spans="2:20" ht="15.75">
      <c r="B54" s="188" t="s">
        <v>697</v>
      </c>
      <c r="C54" s="459" t="s">
        <v>723</v>
      </c>
      <c r="D54" s="459"/>
      <c r="E54" s="459"/>
      <c r="F54" s="459"/>
      <c r="G54" s="459"/>
      <c r="H54" s="459"/>
      <c r="I54" s="459"/>
      <c r="J54" s="459"/>
      <c r="K54" s="459"/>
      <c r="L54" s="459"/>
      <c r="M54" s="459"/>
      <c r="N54" s="459"/>
      <c r="O54" s="459"/>
      <c r="P54" s="459"/>
      <c r="Q54" s="459"/>
      <c r="R54" s="459"/>
      <c r="S54" s="459"/>
      <c r="T54" s="459"/>
    </row>
    <row r="55" spans="2:20" ht="15">
      <c r="B55" s="190" t="s">
        <v>705</v>
      </c>
      <c r="C55" s="484" t="s">
        <v>706</v>
      </c>
      <c r="D55" s="484"/>
      <c r="E55" s="484"/>
      <c r="F55" s="484"/>
      <c r="G55" s="484"/>
      <c r="H55" s="484"/>
      <c r="I55" s="484"/>
      <c r="J55" s="484"/>
      <c r="K55" s="484"/>
      <c r="L55" s="484"/>
      <c r="M55" s="484"/>
      <c r="N55" s="484"/>
      <c r="O55" s="484"/>
      <c r="P55" s="484"/>
      <c r="Q55" s="484"/>
      <c r="R55" s="484"/>
      <c r="S55" s="484"/>
      <c r="T55" s="485"/>
    </row>
    <row r="57" spans="2:20" ht="20.25">
      <c r="B57" s="465" t="s">
        <v>707</v>
      </c>
      <c r="C57" s="465"/>
      <c r="D57" s="465"/>
      <c r="E57" s="465"/>
      <c r="F57" s="465"/>
      <c r="G57" s="465"/>
      <c r="H57" s="465"/>
      <c r="I57" s="465"/>
      <c r="J57" s="465"/>
      <c r="K57" s="465"/>
      <c r="L57" s="465"/>
      <c r="M57" s="465"/>
      <c r="N57" s="465"/>
      <c r="O57" s="465"/>
      <c r="P57" s="465"/>
      <c r="Q57" s="465"/>
      <c r="R57" s="465"/>
      <c r="S57" s="465"/>
      <c r="T57" s="465"/>
    </row>
    <row r="58" spans="2:20" ht="15.75">
      <c r="B58" s="188" t="s">
        <v>693</v>
      </c>
      <c r="C58" s="466" t="s">
        <v>694</v>
      </c>
      <c r="D58" s="466"/>
      <c r="E58" s="466"/>
      <c r="F58" s="466"/>
      <c r="G58" s="466"/>
      <c r="H58" s="466"/>
      <c r="I58" s="466"/>
      <c r="J58" s="466"/>
      <c r="K58" s="466"/>
      <c r="L58" s="466"/>
      <c r="M58" s="466"/>
      <c r="N58" s="466"/>
      <c r="O58" s="466"/>
      <c r="P58" s="466"/>
      <c r="Q58" s="466"/>
      <c r="R58" s="466"/>
      <c r="S58" s="466"/>
      <c r="T58" s="466"/>
    </row>
    <row r="59" spans="2:20" ht="15.75">
      <c r="B59" s="188" t="s">
        <v>695</v>
      </c>
      <c r="C59" s="459" t="s">
        <v>718</v>
      </c>
      <c r="D59" s="459"/>
      <c r="E59" s="459"/>
      <c r="F59" s="459"/>
      <c r="G59" s="459"/>
      <c r="H59" s="459"/>
      <c r="I59" s="459"/>
      <c r="J59" s="459"/>
      <c r="K59" s="459"/>
      <c r="L59" s="459"/>
      <c r="M59" s="459"/>
      <c r="N59" s="459"/>
      <c r="O59" s="459"/>
      <c r="P59" s="459"/>
      <c r="Q59" s="459"/>
      <c r="R59" s="459"/>
      <c r="S59" s="459"/>
      <c r="T59" s="459"/>
    </row>
    <row r="60" spans="2:20" ht="15.75">
      <c r="B60" s="188" t="s">
        <v>697</v>
      </c>
      <c r="C60" s="459" t="s">
        <v>723</v>
      </c>
      <c r="D60" s="459"/>
      <c r="E60" s="459"/>
      <c r="F60" s="459"/>
      <c r="G60" s="459"/>
      <c r="H60" s="459"/>
      <c r="I60" s="459"/>
      <c r="J60" s="459"/>
      <c r="K60" s="459"/>
      <c r="L60" s="459"/>
      <c r="M60" s="459"/>
      <c r="N60" s="459"/>
      <c r="O60" s="459"/>
      <c r="P60" s="459"/>
      <c r="Q60" s="459"/>
      <c r="R60" s="459"/>
      <c r="S60" s="459"/>
      <c r="T60" s="459"/>
    </row>
    <row r="61" spans="2:20" ht="15.75">
      <c r="B61" s="188" t="s">
        <v>705</v>
      </c>
      <c r="C61" s="483" t="s">
        <v>708</v>
      </c>
      <c r="D61" s="484"/>
      <c r="E61" s="484"/>
      <c r="F61" s="484"/>
      <c r="G61" s="484"/>
      <c r="H61" s="484"/>
      <c r="I61" s="484"/>
      <c r="J61" s="484"/>
      <c r="K61" s="484"/>
      <c r="L61" s="484"/>
      <c r="M61" s="484"/>
      <c r="N61" s="484"/>
      <c r="O61" s="484"/>
      <c r="P61" s="484"/>
      <c r="Q61" s="484"/>
      <c r="R61" s="484"/>
      <c r="S61" s="484"/>
      <c r="T61" s="485"/>
    </row>
  </sheetData>
  <mergeCells count="59">
    <mergeCell ref="C59:T59"/>
    <mergeCell ref="C60:T60"/>
    <mergeCell ref="C61:T61"/>
    <mergeCell ref="C52:T52"/>
    <mergeCell ref="C53:T53"/>
    <mergeCell ref="C54:T54"/>
    <mergeCell ref="C55:T55"/>
    <mergeCell ref="B57:T57"/>
    <mergeCell ref="C58:T58"/>
    <mergeCell ref="B45:T45"/>
    <mergeCell ref="C46:T46"/>
    <mergeCell ref="C47:T47"/>
    <mergeCell ref="C48:T48"/>
    <mergeCell ref="B49:T49"/>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dimension ref="A1:W64"/>
  <sheetViews>
    <sheetView zoomScale="78" zoomScaleNormal="78" workbookViewId="0">
      <selection activeCell="F3" sqref="F3:G3"/>
    </sheetView>
  </sheetViews>
  <sheetFormatPr baseColWidth="10" defaultRowHeight="12.75"/>
  <cols>
    <col min="1" max="3" width="13.42578125" customWidth="1"/>
    <col min="4" max="4" width="22.42578125" customWidth="1"/>
    <col min="7" max="7" width="21.140625" customWidth="1"/>
  </cols>
  <sheetData>
    <row r="1" spans="1:23" ht="15.75" customHeight="1">
      <c r="A1" s="458"/>
      <c r="B1" s="458"/>
      <c r="C1" s="387" t="s">
        <v>34</v>
      </c>
      <c r="D1" s="387"/>
      <c r="E1" s="387"/>
      <c r="F1" s="427" t="s">
        <v>216</v>
      </c>
      <c r="G1" s="427"/>
    </row>
    <row r="2" spans="1:23" ht="15.75" customHeight="1">
      <c r="A2" s="458"/>
      <c r="B2" s="458"/>
      <c r="C2" s="387"/>
      <c r="D2" s="387"/>
      <c r="E2" s="387"/>
      <c r="F2" s="427" t="s">
        <v>49</v>
      </c>
      <c r="G2" s="427"/>
    </row>
    <row r="3" spans="1:23" ht="15.75" customHeight="1">
      <c r="A3" s="458"/>
      <c r="B3" s="458"/>
      <c r="C3" s="387"/>
      <c r="D3" s="387"/>
      <c r="E3" s="387"/>
      <c r="F3" s="463" t="s">
        <v>223</v>
      </c>
      <c r="G3" s="464"/>
    </row>
    <row r="4" spans="1:23" ht="13.5" thickBot="1">
      <c r="A4" s="160"/>
      <c r="B4" s="160"/>
      <c r="C4" s="160"/>
      <c r="D4" s="160"/>
      <c r="E4" s="160"/>
      <c r="F4" s="160"/>
      <c r="G4" s="160"/>
    </row>
    <row r="5" spans="1:23" ht="13.5" thickBot="1">
      <c r="A5" s="453" t="s">
        <v>15</v>
      </c>
      <c r="B5" s="456" t="s">
        <v>16</v>
      </c>
      <c r="C5" s="457"/>
      <c r="D5" s="453" t="s">
        <v>17</v>
      </c>
      <c r="E5" s="456" t="s">
        <v>662</v>
      </c>
      <c r="F5" s="457"/>
      <c r="G5" s="447" t="s">
        <v>19</v>
      </c>
      <c r="I5" s="453" t="s">
        <v>15</v>
      </c>
      <c r="J5" s="456" t="s">
        <v>16</v>
      </c>
      <c r="K5" s="457"/>
      <c r="L5" s="453" t="s">
        <v>17</v>
      </c>
      <c r="M5" s="456" t="s">
        <v>662</v>
      </c>
      <c r="N5" s="457"/>
      <c r="O5" s="447" t="s">
        <v>19</v>
      </c>
      <c r="Q5" s="453" t="s">
        <v>15</v>
      </c>
      <c r="R5" s="456" t="s">
        <v>16</v>
      </c>
      <c r="S5" s="457"/>
      <c r="T5" s="453" t="s">
        <v>17</v>
      </c>
      <c r="U5" s="456" t="s">
        <v>662</v>
      </c>
      <c r="V5" s="457"/>
      <c r="W5" s="447" t="s">
        <v>19</v>
      </c>
    </row>
    <row r="6" spans="1:23">
      <c r="A6" s="454"/>
      <c r="B6" s="162" t="s">
        <v>20</v>
      </c>
      <c r="C6" s="162" t="s">
        <v>22</v>
      </c>
      <c r="D6" s="454"/>
      <c r="E6" s="453" t="s">
        <v>24</v>
      </c>
      <c r="F6" s="453" t="s">
        <v>25</v>
      </c>
      <c r="G6" s="448"/>
      <c r="I6" s="454"/>
      <c r="J6" s="162" t="s">
        <v>20</v>
      </c>
      <c r="K6" s="162" t="s">
        <v>22</v>
      </c>
      <c r="L6" s="454"/>
      <c r="M6" s="453" t="s">
        <v>24</v>
      </c>
      <c r="N6" s="453" t="s">
        <v>25</v>
      </c>
      <c r="O6" s="448"/>
      <c r="Q6" s="454"/>
      <c r="R6" s="162" t="s">
        <v>20</v>
      </c>
      <c r="S6" s="162" t="s">
        <v>22</v>
      </c>
      <c r="T6" s="454"/>
      <c r="U6" s="453" t="s">
        <v>24</v>
      </c>
      <c r="V6" s="453" t="s">
        <v>25</v>
      </c>
      <c r="W6" s="448"/>
    </row>
    <row r="7" spans="1:23" ht="64.5" thickBot="1">
      <c r="A7" s="455"/>
      <c r="B7" s="164" t="s">
        <v>21</v>
      </c>
      <c r="C7" s="164" t="s">
        <v>23</v>
      </c>
      <c r="D7" s="455"/>
      <c r="E7" s="455"/>
      <c r="F7" s="455"/>
      <c r="G7" s="449"/>
      <c r="I7" s="455"/>
      <c r="J7" s="164" t="s">
        <v>21</v>
      </c>
      <c r="K7" s="164" t="s">
        <v>23</v>
      </c>
      <c r="L7" s="455"/>
      <c r="M7" s="455"/>
      <c r="N7" s="455"/>
      <c r="O7" s="449"/>
      <c r="Q7" s="455"/>
      <c r="R7" s="164" t="s">
        <v>21</v>
      </c>
      <c r="S7" s="164" t="s">
        <v>23</v>
      </c>
      <c r="T7" s="455"/>
      <c r="U7" s="455"/>
      <c r="V7" s="455"/>
      <c r="W7" s="449"/>
    </row>
    <row r="8" spans="1:23" ht="102.75" thickBot="1">
      <c r="A8" s="447" t="str">
        <f>'Mapa de Riesgos.'!M46</f>
        <v>Revisión permanente de los terminos y etapas de los procesos en tramite</v>
      </c>
      <c r="B8" s="450" t="s">
        <v>632</v>
      </c>
      <c r="C8" s="450"/>
      <c r="D8" s="169" t="s">
        <v>26</v>
      </c>
      <c r="E8" s="151">
        <v>15</v>
      </c>
      <c r="F8" s="151">
        <v>0</v>
      </c>
      <c r="G8" s="151" t="s">
        <v>736</v>
      </c>
      <c r="I8" s="447" t="str">
        <f>'[1]Mapa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450" t="s">
        <v>632</v>
      </c>
      <c r="K8" s="450"/>
      <c r="L8" s="169" t="s">
        <v>26</v>
      </c>
      <c r="M8" s="151">
        <v>15</v>
      </c>
      <c r="N8" s="151">
        <v>0</v>
      </c>
      <c r="O8" s="151" t="s">
        <v>736</v>
      </c>
      <c r="Q8" s="447" t="str">
        <f>'[1]Mapa de Riesgos'!V45</f>
        <v>cuatrimestral</v>
      </c>
      <c r="R8" s="450" t="s">
        <v>632</v>
      </c>
      <c r="S8" s="450"/>
      <c r="T8" s="169" t="s">
        <v>26</v>
      </c>
      <c r="U8" s="151">
        <v>15</v>
      </c>
      <c r="V8" s="151">
        <v>0</v>
      </c>
      <c r="W8" s="151" t="s">
        <v>736</v>
      </c>
    </row>
    <row r="9" spans="1:23" ht="51.75" customHeight="1">
      <c r="A9" s="448"/>
      <c r="B9" s="451"/>
      <c r="C9" s="451"/>
      <c r="D9" s="450" t="s">
        <v>27</v>
      </c>
      <c r="E9" s="414">
        <v>5</v>
      </c>
      <c r="F9" s="414">
        <v>0</v>
      </c>
      <c r="G9" s="414" t="s">
        <v>737</v>
      </c>
      <c r="I9" s="448"/>
      <c r="J9" s="451"/>
      <c r="K9" s="451"/>
      <c r="L9" s="450" t="s">
        <v>27</v>
      </c>
      <c r="M9" s="414">
        <v>5</v>
      </c>
      <c r="N9" s="414">
        <v>0</v>
      </c>
      <c r="O9" s="414" t="s">
        <v>737</v>
      </c>
      <c r="Q9" s="448"/>
      <c r="R9" s="451"/>
      <c r="S9" s="451"/>
      <c r="T9" s="450" t="s">
        <v>27</v>
      </c>
      <c r="U9" s="414">
        <v>5</v>
      </c>
      <c r="V9" s="414">
        <v>0</v>
      </c>
      <c r="W9" s="414" t="s">
        <v>737</v>
      </c>
    </row>
    <row r="10" spans="1:23" ht="15" customHeight="1" thickBot="1">
      <c r="A10" s="448"/>
      <c r="B10" s="451"/>
      <c r="C10" s="451"/>
      <c r="D10" s="452"/>
      <c r="E10" s="415"/>
      <c r="F10" s="415"/>
      <c r="G10" s="415"/>
      <c r="I10" s="448"/>
      <c r="J10" s="451"/>
      <c r="K10" s="451"/>
      <c r="L10" s="452"/>
      <c r="M10" s="415"/>
      <c r="N10" s="415"/>
      <c r="O10" s="415"/>
      <c r="Q10" s="448"/>
      <c r="R10" s="451"/>
      <c r="S10" s="451"/>
      <c r="T10" s="452"/>
      <c r="U10" s="415"/>
      <c r="V10" s="415"/>
      <c r="W10" s="415"/>
    </row>
    <row r="11" spans="1:23" ht="17.25" customHeight="1" thickBot="1">
      <c r="A11" s="448"/>
      <c r="B11" s="451"/>
      <c r="C11" s="451"/>
      <c r="D11" s="164" t="s">
        <v>28</v>
      </c>
      <c r="E11" s="152">
        <v>0</v>
      </c>
      <c r="F11" s="152">
        <v>15</v>
      </c>
      <c r="G11" s="152" t="s">
        <v>738</v>
      </c>
      <c r="I11" s="448"/>
      <c r="J11" s="451"/>
      <c r="K11" s="451"/>
      <c r="L11" s="164" t="s">
        <v>28</v>
      </c>
      <c r="M11" s="152">
        <v>0</v>
      </c>
      <c r="N11" s="152">
        <v>15</v>
      </c>
      <c r="O11" s="152" t="s">
        <v>738</v>
      </c>
      <c r="Q11" s="448"/>
      <c r="R11" s="451"/>
      <c r="S11" s="451"/>
      <c r="T11" s="164" t="s">
        <v>28</v>
      </c>
      <c r="U11" s="152">
        <v>0</v>
      </c>
      <c r="V11" s="152">
        <v>15</v>
      </c>
      <c r="W11" s="152" t="s">
        <v>738</v>
      </c>
    </row>
    <row r="12" spans="1:23" ht="51.75" customHeight="1" thickBot="1">
      <c r="A12" s="448"/>
      <c r="B12" s="451"/>
      <c r="C12" s="451"/>
      <c r="D12" s="164" t="s">
        <v>29</v>
      </c>
      <c r="E12" s="152">
        <v>10</v>
      </c>
      <c r="F12" s="152">
        <v>0</v>
      </c>
      <c r="G12" s="224" t="s">
        <v>739</v>
      </c>
      <c r="I12" s="448"/>
      <c r="J12" s="451"/>
      <c r="K12" s="451"/>
      <c r="L12" s="164" t="s">
        <v>29</v>
      </c>
      <c r="M12" s="152">
        <v>10</v>
      </c>
      <c r="N12" s="152">
        <v>0</v>
      </c>
      <c r="O12" s="224" t="s">
        <v>739</v>
      </c>
      <c r="Q12" s="448"/>
      <c r="R12" s="451"/>
      <c r="S12" s="451"/>
      <c r="T12" s="164" t="s">
        <v>29</v>
      </c>
      <c r="U12" s="152">
        <v>10</v>
      </c>
      <c r="V12" s="152">
        <v>0</v>
      </c>
      <c r="W12" s="224" t="s">
        <v>739</v>
      </c>
    </row>
    <row r="13" spans="1:23" ht="58.5" customHeight="1" thickBot="1">
      <c r="A13" s="448"/>
      <c r="B13" s="451"/>
      <c r="C13" s="451"/>
      <c r="D13" s="164" t="s">
        <v>30</v>
      </c>
      <c r="E13" s="152">
        <v>15</v>
      </c>
      <c r="F13" s="152">
        <v>0</v>
      </c>
      <c r="G13" s="152" t="s">
        <v>302</v>
      </c>
      <c r="I13" s="448"/>
      <c r="J13" s="451"/>
      <c r="K13" s="451"/>
      <c r="L13" s="164" t="s">
        <v>30</v>
      </c>
      <c r="M13" s="152">
        <v>15</v>
      </c>
      <c r="N13" s="152">
        <v>0</v>
      </c>
      <c r="O13" s="152" t="s">
        <v>302</v>
      </c>
      <c r="Q13" s="448"/>
      <c r="R13" s="451"/>
      <c r="S13" s="451"/>
      <c r="T13" s="164" t="s">
        <v>30</v>
      </c>
      <c r="U13" s="152">
        <v>15</v>
      </c>
      <c r="V13" s="152">
        <v>0</v>
      </c>
      <c r="W13" s="152" t="s">
        <v>302</v>
      </c>
    </row>
    <row r="14" spans="1:23" ht="42.75" customHeight="1" thickBot="1">
      <c r="A14" s="448"/>
      <c r="B14" s="451"/>
      <c r="C14" s="451"/>
      <c r="D14" s="164" t="s">
        <v>31</v>
      </c>
      <c r="E14" s="152">
        <v>10</v>
      </c>
      <c r="F14" s="152">
        <v>0</v>
      </c>
      <c r="G14" s="152" t="s">
        <v>740</v>
      </c>
      <c r="I14" s="448"/>
      <c r="J14" s="451"/>
      <c r="K14" s="451"/>
      <c r="L14" s="164" t="s">
        <v>31</v>
      </c>
      <c r="M14" s="152">
        <v>10</v>
      </c>
      <c r="N14" s="152">
        <v>0</v>
      </c>
      <c r="O14" s="152" t="s">
        <v>740</v>
      </c>
      <c r="Q14" s="448"/>
      <c r="R14" s="451"/>
      <c r="S14" s="451"/>
      <c r="T14" s="164" t="s">
        <v>31</v>
      </c>
      <c r="U14" s="152">
        <v>10</v>
      </c>
      <c r="V14" s="152">
        <v>0</v>
      </c>
      <c r="W14" s="152" t="s">
        <v>740</v>
      </c>
    </row>
    <row r="15" spans="1:23" ht="59.25" customHeight="1" thickBot="1">
      <c r="A15" s="448"/>
      <c r="B15" s="451"/>
      <c r="C15" s="451"/>
      <c r="D15" s="164" t="s">
        <v>32</v>
      </c>
      <c r="E15" s="152">
        <v>30</v>
      </c>
      <c r="F15" s="152">
        <v>0</v>
      </c>
      <c r="G15" s="152" t="s">
        <v>741</v>
      </c>
      <c r="I15" s="448"/>
      <c r="J15" s="451"/>
      <c r="K15" s="451"/>
      <c r="L15" s="164" t="s">
        <v>32</v>
      </c>
      <c r="M15" s="152">
        <v>30</v>
      </c>
      <c r="N15" s="152">
        <v>0</v>
      </c>
      <c r="O15" s="152" t="s">
        <v>741</v>
      </c>
      <c r="Q15" s="448"/>
      <c r="R15" s="451"/>
      <c r="S15" s="451"/>
      <c r="T15" s="164" t="s">
        <v>32</v>
      </c>
      <c r="U15" s="152">
        <v>30</v>
      </c>
      <c r="V15" s="152">
        <v>0</v>
      </c>
      <c r="W15" s="152" t="s">
        <v>741</v>
      </c>
    </row>
    <row r="16" spans="1:23" ht="13.5" thickBot="1">
      <c r="A16" s="449"/>
      <c r="B16" s="452"/>
      <c r="C16" s="452"/>
      <c r="D16" s="217" t="s">
        <v>33</v>
      </c>
      <c r="E16" s="178">
        <v>85</v>
      </c>
      <c r="F16" s="178">
        <v>15</v>
      </c>
      <c r="G16" s="178"/>
      <c r="I16" s="449"/>
      <c r="J16" s="452"/>
      <c r="K16" s="452"/>
      <c r="L16" s="217" t="s">
        <v>33</v>
      </c>
      <c r="M16" s="178">
        <v>85</v>
      </c>
      <c r="N16" s="178">
        <v>15</v>
      </c>
      <c r="O16" s="178"/>
      <c r="Q16" s="449"/>
      <c r="R16" s="452"/>
      <c r="S16" s="452"/>
      <c r="T16" s="217" t="s">
        <v>33</v>
      </c>
      <c r="U16" s="178">
        <v>85</v>
      </c>
      <c r="V16" s="178">
        <v>15</v>
      </c>
      <c r="W16" s="178"/>
    </row>
    <row r="17" spans="1:23">
      <c r="A17" s="159"/>
      <c r="B17" s="180"/>
      <c r="C17" s="180"/>
      <c r="D17" s="181"/>
      <c r="E17" s="159"/>
      <c r="F17" s="159"/>
      <c r="G17" s="159"/>
    </row>
    <row r="18" spans="1:23">
      <c r="A18" s="159"/>
      <c r="B18" s="180"/>
      <c r="C18" s="180"/>
      <c r="D18" s="181"/>
      <c r="E18" s="159"/>
      <c r="F18" s="159"/>
      <c r="G18" s="159"/>
    </row>
    <row r="19" spans="1:23">
      <c r="A19" s="159"/>
      <c r="B19" s="180"/>
      <c r="C19" s="180"/>
      <c r="D19" s="181"/>
      <c r="E19" s="159"/>
      <c r="F19" s="159"/>
      <c r="G19" s="159"/>
    </row>
    <row r="20" spans="1:23" ht="15.75" customHeight="1">
      <c r="A20" s="458"/>
      <c r="B20" s="458"/>
      <c r="C20" s="387" t="s">
        <v>34</v>
      </c>
      <c r="D20" s="387"/>
      <c r="E20" s="387"/>
      <c r="F20" s="427" t="s">
        <v>216</v>
      </c>
      <c r="G20" s="427"/>
    </row>
    <row r="21" spans="1:23" ht="15.75" customHeight="1">
      <c r="A21" s="458"/>
      <c r="B21" s="458"/>
      <c r="C21" s="387"/>
      <c r="D21" s="387"/>
      <c r="E21" s="387"/>
      <c r="F21" s="427" t="s">
        <v>49</v>
      </c>
      <c r="G21" s="427"/>
    </row>
    <row r="22" spans="1:23" ht="15.75" customHeight="1">
      <c r="A22" s="458"/>
      <c r="B22" s="458"/>
      <c r="C22" s="387"/>
      <c r="D22" s="387"/>
      <c r="E22" s="387"/>
      <c r="F22" s="463" t="s">
        <v>223</v>
      </c>
      <c r="G22" s="464"/>
    </row>
    <row r="23" spans="1:23" ht="13.5" thickBot="1">
      <c r="A23" s="159"/>
      <c r="B23" s="180"/>
      <c r="C23" s="180"/>
      <c r="D23" s="181"/>
      <c r="E23" s="159"/>
      <c r="F23" s="159"/>
      <c r="G23" s="159"/>
    </row>
    <row r="24" spans="1:23" ht="13.5" thickBot="1">
      <c r="A24" s="453" t="s">
        <v>15</v>
      </c>
      <c r="B24" s="456" t="s">
        <v>16</v>
      </c>
      <c r="C24" s="457"/>
      <c r="D24" s="453" t="s">
        <v>17</v>
      </c>
      <c r="E24" s="456" t="s">
        <v>662</v>
      </c>
      <c r="F24" s="457"/>
      <c r="G24" s="447" t="s">
        <v>19</v>
      </c>
      <c r="I24" s="453" t="s">
        <v>15</v>
      </c>
      <c r="J24" s="456" t="s">
        <v>16</v>
      </c>
      <c r="K24" s="457"/>
      <c r="L24" s="453" t="s">
        <v>17</v>
      </c>
      <c r="M24" s="456" t="s">
        <v>662</v>
      </c>
      <c r="N24" s="457"/>
      <c r="O24" s="447" t="s">
        <v>19</v>
      </c>
      <c r="Q24" s="453" t="s">
        <v>15</v>
      </c>
      <c r="R24" s="456" t="s">
        <v>16</v>
      </c>
      <c r="S24" s="457"/>
      <c r="T24" s="453" t="s">
        <v>17</v>
      </c>
      <c r="U24" s="456" t="s">
        <v>662</v>
      </c>
      <c r="V24" s="457"/>
      <c r="W24" s="447" t="s">
        <v>19</v>
      </c>
    </row>
    <row r="25" spans="1:23">
      <c r="A25" s="454"/>
      <c r="B25" s="162" t="s">
        <v>20</v>
      </c>
      <c r="C25" s="162" t="s">
        <v>22</v>
      </c>
      <c r="D25" s="454"/>
      <c r="E25" s="453" t="s">
        <v>24</v>
      </c>
      <c r="F25" s="453" t="s">
        <v>25</v>
      </c>
      <c r="G25" s="448"/>
      <c r="I25" s="454"/>
      <c r="J25" s="162" t="s">
        <v>20</v>
      </c>
      <c r="K25" s="162" t="s">
        <v>22</v>
      </c>
      <c r="L25" s="454"/>
      <c r="M25" s="453" t="s">
        <v>24</v>
      </c>
      <c r="N25" s="453" t="s">
        <v>25</v>
      </c>
      <c r="O25" s="448"/>
      <c r="Q25" s="454"/>
      <c r="R25" s="162" t="s">
        <v>20</v>
      </c>
      <c r="S25" s="162" t="s">
        <v>22</v>
      </c>
      <c r="T25" s="454"/>
      <c r="U25" s="453" t="s">
        <v>24</v>
      </c>
      <c r="V25" s="453" t="s">
        <v>25</v>
      </c>
      <c r="W25" s="448"/>
    </row>
    <row r="26" spans="1:23" ht="64.5" thickBot="1">
      <c r="A26" s="455"/>
      <c r="B26" s="164" t="s">
        <v>21</v>
      </c>
      <c r="C26" s="164" t="s">
        <v>23</v>
      </c>
      <c r="D26" s="455"/>
      <c r="E26" s="455"/>
      <c r="F26" s="455"/>
      <c r="G26" s="449"/>
      <c r="I26" s="455"/>
      <c r="J26" s="164" t="s">
        <v>21</v>
      </c>
      <c r="K26" s="164" t="s">
        <v>23</v>
      </c>
      <c r="L26" s="455"/>
      <c r="M26" s="455"/>
      <c r="N26" s="455"/>
      <c r="O26" s="449"/>
      <c r="Q26" s="455"/>
      <c r="R26" s="164" t="s">
        <v>21</v>
      </c>
      <c r="S26" s="164" t="s">
        <v>23</v>
      </c>
      <c r="T26" s="455"/>
      <c r="U26" s="455"/>
      <c r="V26" s="455"/>
      <c r="W26" s="449"/>
    </row>
    <row r="27" spans="1:23" ht="102.75" thickBot="1">
      <c r="A27" s="447" t="str">
        <f>'Mapa de Riesgos.'!M47</f>
        <v xml:space="preserve">Verificación del cumplimiento de los requisitos y revision permanente  de los procesos disciplinarios </v>
      </c>
      <c r="B27" s="450" t="s">
        <v>632</v>
      </c>
      <c r="C27" s="450"/>
      <c r="D27" s="164" t="s">
        <v>26</v>
      </c>
      <c r="E27" s="152">
        <v>15</v>
      </c>
      <c r="F27" s="152">
        <v>0</v>
      </c>
      <c r="G27" s="151" t="s">
        <v>736</v>
      </c>
      <c r="I27" s="447" t="str">
        <f>'[1]Mapa de Riesgos'!N64</f>
        <v>Documentación del proceso de Gestión Documental y de las tablas de retención documental, en los cuales se establecen los controles y medidas de protección de los Documentos</v>
      </c>
      <c r="J27" s="450" t="s">
        <v>632</v>
      </c>
      <c r="K27" s="450"/>
      <c r="L27" s="169" t="s">
        <v>26</v>
      </c>
      <c r="M27" s="151">
        <v>15</v>
      </c>
      <c r="N27" s="151">
        <v>0</v>
      </c>
      <c r="O27" s="151" t="s">
        <v>736</v>
      </c>
      <c r="Q27" s="447" t="str">
        <f>'[1]Mapa de Riesgos'!V64</f>
        <v>Bimestral</v>
      </c>
      <c r="R27" s="450" t="s">
        <v>632</v>
      </c>
      <c r="S27" s="450"/>
      <c r="T27" s="169" t="s">
        <v>26</v>
      </c>
      <c r="U27" s="151">
        <v>15</v>
      </c>
      <c r="V27" s="151">
        <v>0</v>
      </c>
      <c r="W27" s="151" t="s">
        <v>736</v>
      </c>
    </row>
    <row r="28" spans="1:23">
      <c r="A28" s="448"/>
      <c r="B28" s="451"/>
      <c r="C28" s="451"/>
      <c r="D28" s="450" t="s">
        <v>27</v>
      </c>
      <c r="E28" s="414">
        <v>5</v>
      </c>
      <c r="F28" s="414">
        <v>0</v>
      </c>
      <c r="G28" s="414" t="s">
        <v>737</v>
      </c>
      <c r="I28" s="448"/>
      <c r="J28" s="451"/>
      <c r="K28" s="451"/>
      <c r="L28" s="450" t="s">
        <v>27</v>
      </c>
      <c r="M28" s="414">
        <v>5</v>
      </c>
      <c r="N28" s="414">
        <v>0</v>
      </c>
      <c r="O28" s="414" t="s">
        <v>737</v>
      </c>
      <c r="Q28" s="448"/>
      <c r="R28" s="451"/>
      <c r="S28" s="451"/>
      <c r="T28" s="450" t="s">
        <v>27</v>
      </c>
      <c r="U28" s="414">
        <v>5</v>
      </c>
      <c r="V28" s="414">
        <v>0</v>
      </c>
      <c r="W28" s="414" t="s">
        <v>737</v>
      </c>
    </row>
    <row r="29" spans="1:23" ht="41.25" customHeight="1" thickBot="1">
      <c r="A29" s="448"/>
      <c r="B29" s="451"/>
      <c r="C29" s="451"/>
      <c r="D29" s="452"/>
      <c r="E29" s="415"/>
      <c r="F29" s="415"/>
      <c r="G29" s="415"/>
      <c r="I29" s="448"/>
      <c r="J29" s="451"/>
      <c r="K29" s="451"/>
      <c r="L29" s="452"/>
      <c r="M29" s="415"/>
      <c r="N29" s="415"/>
      <c r="O29" s="415"/>
      <c r="Q29" s="448"/>
      <c r="R29" s="451"/>
      <c r="S29" s="451"/>
      <c r="T29" s="452"/>
      <c r="U29" s="415"/>
      <c r="V29" s="415"/>
      <c r="W29" s="415"/>
    </row>
    <row r="30" spans="1:23" ht="24" customHeight="1" thickBot="1">
      <c r="A30" s="448"/>
      <c r="B30" s="451"/>
      <c r="C30" s="451"/>
      <c r="D30" s="164" t="s">
        <v>28</v>
      </c>
      <c r="E30" s="152">
        <v>0</v>
      </c>
      <c r="F30" s="152">
        <v>15</v>
      </c>
      <c r="G30" s="152"/>
      <c r="I30" s="448"/>
      <c r="J30" s="451"/>
      <c r="K30" s="451"/>
      <c r="L30" s="164" t="s">
        <v>28</v>
      </c>
      <c r="M30" s="152">
        <v>0</v>
      </c>
      <c r="N30" s="152">
        <v>15</v>
      </c>
      <c r="O30" s="152" t="s">
        <v>738</v>
      </c>
      <c r="Q30" s="448"/>
      <c r="R30" s="451"/>
      <c r="S30" s="451"/>
      <c r="T30" s="164" t="s">
        <v>28</v>
      </c>
      <c r="U30" s="152">
        <v>0</v>
      </c>
      <c r="V30" s="152">
        <v>15</v>
      </c>
      <c r="W30" s="152" t="s">
        <v>738</v>
      </c>
    </row>
    <row r="31" spans="1:23" ht="34.5" customHeight="1" thickBot="1">
      <c r="A31" s="448"/>
      <c r="B31" s="451"/>
      <c r="C31" s="451"/>
      <c r="D31" s="164" t="s">
        <v>29</v>
      </c>
      <c r="E31" s="152">
        <v>10</v>
      </c>
      <c r="F31" s="152">
        <v>0</v>
      </c>
      <c r="G31" s="224" t="s">
        <v>739</v>
      </c>
      <c r="I31" s="448"/>
      <c r="J31" s="451"/>
      <c r="K31" s="451"/>
      <c r="L31" s="164" t="s">
        <v>29</v>
      </c>
      <c r="M31" s="152">
        <v>10</v>
      </c>
      <c r="N31" s="152">
        <v>0</v>
      </c>
      <c r="O31" s="224" t="s">
        <v>739</v>
      </c>
      <c r="Q31" s="448"/>
      <c r="R31" s="451"/>
      <c r="S31" s="451"/>
      <c r="T31" s="164" t="s">
        <v>29</v>
      </c>
      <c r="U31" s="152">
        <v>10</v>
      </c>
      <c r="V31" s="152">
        <v>0</v>
      </c>
      <c r="W31" s="224" t="s">
        <v>739</v>
      </c>
    </row>
    <row r="32" spans="1:23" ht="55.5" customHeight="1" thickBot="1">
      <c r="A32" s="448"/>
      <c r="B32" s="451"/>
      <c r="C32" s="451"/>
      <c r="D32" s="164" t="s">
        <v>30</v>
      </c>
      <c r="E32" s="152">
        <v>15</v>
      </c>
      <c r="F32" s="152">
        <v>0</v>
      </c>
      <c r="G32" s="152" t="s">
        <v>302</v>
      </c>
      <c r="I32" s="448"/>
      <c r="J32" s="451"/>
      <c r="K32" s="451"/>
      <c r="L32" s="164" t="s">
        <v>30</v>
      </c>
      <c r="M32" s="152">
        <v>15</v>
      </c>
      <c r="N32" s="152">
        <v>0</v>
      </c>
      <c r="O32" s="152" t="s">
        <v>302</v>
      </c>
      <c r="Q32" s="448"/>
      <c r="R32" s="451"/>
      <c r="S32" s="451"/>
      <c r="T32" s="164" t="s">
        <v>30</v>
      </c>
      <c r="U32" s="152">
        <v>15</v>
      </c>
      <c r="V32" s="152">
        <v>0</v>
      </c>
      <c r="W32" s="152" t="s">
        <v>302</v>
      </c>
    </row>
    <row r="33" spans="1:23" ht="90" thickBot="1">
      <c r="A33" s="448"/>
      <c r="B33" s="451"/>
      <c r="C33" s="451"/>
      <c r="D33" s="164" t="s">
        <v>31</v>
      </c>
      <c r="E33" s="152">
        <v>10</v>
      </c>
      <c r="F33" s="152">
        <v>0</v>
      </c>
      <c r="G33" s="152" t="s">
        <v>740</v>
      </c>
      <c r="I33" s="448"/>
      <c r="J33" s="451"/>
      <c r="K33" s="451"/>
      <c r="L33" s="164" t="s">
        <v>31</v>
      </c>
      <c r="M33" s="152">
        <v>10</v>
      </c>
      <c r="N33" s="152">
        <v>0</v>
      </c>
      <c r="O33" s="152" t="s">
        <v>740</v>
      </c>
      <c r="Q33" s="448"/>
      <c r="R33" s="451"/>
      <c r="S33" s="451"/>
      <c r="T33" s="164" t="s">
        <v>31</v>
      </c>
      <c r="U33" s="152">
        <v>10</v>
      </c>
      <c r="V33" s="152">
        <v>0</v>
      </c>
      <c r="W33" s="152" t="s">
        <v>740</v>
      </c>
    </row>
    <row r="34" spans="1:23" ht="102.75" thickBot="1">
      <c r="A34" s="448"/>
      <c r="B34" s="451"/>
      <c r="C34" s="451"/>
      <c r="D34" s="164" t="s">
        <v>32</v>
      </c>
      <c r="E34" s="152">
        <v>30</v>
      </c>
      <c r="F34" s="152"/>
      <c r="G34" s="152" t="s">
        <v>741</v>
      </c>
      <c r="I34" s="448"/>
      <c r="J34" s="451"/>
      <c r="K34" s="451"/>
      <c r="L34" s="164" t="s">
        <v>32</v>
      </c>
      <c r="M34" s="152">
        <v>30</v>
      </c>
      <c r="N34" s="152">
        <v>0</v>
      </c>
      <c r="O34" s="152" t="s">
        <v>741</v>
      </c>
      <c r="Q34" s="448"/>
      <c r="R34" s="451"/>
      <c r="S34" s="451"/>
      <c r="T34" s="164" t="s">
        <v>32</v>
      </c>
      <c r="U34" s="152">
        <v>30</v>
      </c>
      <c r="V34" s="152">
        <v>0</v>
      </c>
      <c r="W34" s="152" t="s">
        <v>741</v>
      </c>
    </row>
    <row r="35" spans="1:23" ht="13.5" thickBot="1">
      <c r="A35" s="449"/>
      <c r="B35" s="452"/>
      <c r="C35" s="452"/>
      <c r="D35" s="217" t="s">
        <v>33</v>
      </c>
      <c r="E35" s="178">
        <v>85</v>
      </c>
      <c r="F35" s="178">
        <v>15</v>
      </c>
      <c r="G35" s="178"/>
      <c r="I35" s="449"/>
      <c r="J35" s="452"/>
      <c r="K35" s="452"/>
      <c r="L35" s="217" t="s">
        <v>33</v>
      </c>
      <c r="M35" s="178">
        <v>85</v>
      </c>
      <c r="N35" s="178">
        <v>15</v>
      </c>
      <c r="O35" s="178"/>
      <c r="Q35" s="449"/>
      <c r="R35" s="452"/>
      <c r="S35" s="452"/>
      <c r="T35" s="217" t="s">
        <v>33</v>
      </c>
      <c r="U35" s="178">
        <v>85</v>
      </c>
      <c r="V35" s="178">
        <v>15</v>
      </c>
      <c r="W35" s="178"/>
    </row>
    <row r="36" spans="1:23">
      <c r="A36" s="159"/>
      <c r="B36" s="180"/>
      <c r="C36" s="180"/>
      <c r="D36" s="181"/>
      <c r="E36" s="159"/>
      <c r="F36" s="159"/>
      <c r="G36" s="159"/>
    </row>
    <row r="37" spans="1:23">
      <c r="A37" s="159"/>
      <c r="B37" s="180"/>
      <c r="C37" s="180"/>
      <c r="D37" s="181"/>
      <c r="E37" s="159"/>
      <c r="F37" s="159"/>
      <c r="G37" s="159"/>
    </row>
    <row r="38" spans="1:23">
      <c r="A38" s="160"/>
      <c r="B38" s="160"/>
      <c r="C38" s="160"/>
      <c r="D38" s="160"/>
      <c r="E38" s="160"/>
      <c r="F38" s="160"/>
      <c r="G38" s="160"/>
    </row>
    <row r="39" spans="1:23" ht="15.75" customHeight="1">
      <c r="A39" s="458"/>
      <c r="B39" s="458"/>
      <c r="C39" s="387" t="s">
        <v>34</v>
      </c>
      <c r="D39" s="387"/>
      <c r="E39" s="387"/>
      <c r="F39" s="427" t="s">
        <v>216</v>
      </c>
      <c r="G39" s="427"/>
    </row>
    <row r="40" spans="1:23" ht="15.75" customHeight="1">
      <c r="A40" s="458"/>
      <c r="B40" s="458"/>
      <c r="C40" s="387"/>
      <c r="D40" s="387"/>
      <c r="E40" s="387"/>
      <c r="F40" s="427" t="s">
        <v>49</v>
      </c>
      <c r="G40" s="427"/>
    </row>
    <row r="41" spans="1:23" ht="15.75" customHeight="1">
      <c r="A41" s="458"/>
      <c r="B41" s="458"/>
      <c r="C41" s="387"/>
      <c r="D41" s="387"/>
      <c r="E41" s="387"/>
      <c r="F41" s="463" t="s">
        <v>223</v>
      </c>
      <c r="G41" s="464"/>
    </row>
    <row r="42" spans="1:23" ht="13.5" thickBot="1">
      <c r="A42" s="159"/>
      <c r="B42" s="180"/>
      <c r="C42" s="180"/>
      <c r="D42" s="181"/>
      <c r="E42" s="159"/>
      <c r="F42" s="159"/>
      <c r="G42" s="159"/>
    </row>
    <row r="43" spans="1:23" ht="13.5" thickBot="1">
      <c r="A43" s="453" t="s">
        <v>15</v>
      </c>
      <c r="B43" s="456" t="s">
        <v>16</v>
      </c>
      <c r="C43" s="457"/>
      <c r="D43" s="453" t="s">
        <v>17</v>
      </c>
      <c r="E43" s="456" t="s">
        <v>662</v>
      </c>
      <c r="F43" s="457"/>
      <c r="G43" s="447" t="s">
        <v>19</v>
      </c>
      <c r="I43" s="453" t="s">
        <v>15</v>
      </c>
      <c r="J43" s="456" t="s">
        <v>16</v>
      </c>
      <c r="K43" s="457"/>
      <c r="L43" s="453" t="s">
        <v>17</v>
      </c>
      <c r="M43" s="456" t="s">
        <v>662</v>
      </c>
      <c r="N43" s="457"/>
      <c r="O43" s="447" t="s">
        <v>19</v>
      </c>
    </row>
    <row r="44" spans="1:23">
      <c r="A44" s="454"/>
      <c r="B44" s="162" t="s">
        <v>20</v>
      </c>
      <c r="C44" s="162" t="s">
        <v>22</v>
      </c>
      <c r="D44" s="454"/>
      <c r="E44" s="453" t="s">
        <v>24</v>
      </c>
      <c r="F44" s="453" t="s">
        <v>25</v>
      </c>
      <c r="G44" s="448"/>
      <c r="I44" s="454"/>
      <c r="J44" s="162" t="s">
        <v>20</v>
      </c>
      <c r="K44" s="162" t="s">
        <v>22</v>
      </c>
      <c r="L44" s="454"/>
      <c r="M44" s="453" t="s">
        <v>24</v>
      </c>
      <c r="N44" s="453" t="s">
        <v>25</v>
      </c>
      <c r="O44" s="448"/>
    </row>
    <row r="45" spans="1:23" ht="64.5" thickBot="1">
      <c r="A45" s="455"/>
      <c r="B45" s="164" t="s">
        <v>21</v>
      </c>
      <c r="C45" s="164" t="s">
        <v>23</v>
      </c>
      <c r="D45" s="455"/>
      <c r="E45" s="455"/>
      <c r="F45" s="455"/>
      <c r="G45" s="449"/>
      <c r="I45" s="455"/>
      <c r="J45" s="164" t="s">
        <v>21</v>
      </c>
      <c r="K45" s="164" t="s">
        <v>23</v>
      </c>
      <c r="L45" s="455"/>
      <c r="M45" s="455"/>
      <c r="N45" s="455"/>
      <c r="O45" s="449"/>
    </row>
    <row r="46" spans="1:23" ht="59.25" customHeight="1" thickBot="1">
      <c r="A46" s="447" t="str">
        <f>'Mapa de Riesgos.'!M48</f>
        <v>Seguimiento periodico a las actuaciones adelantadas dentro de los expedientes, revision por parte del personero delegado para la vigilancia administrativa de los actos administrativos antes de su firma</v>
      </c>
      <c r="B46" s="450" t="s">
        <v>632</v>
      </c>
      <c r="C46" s="450"/>
      <c r="D46" s="164" t="s">
        <v>26</v>
      </c>
      <c r="E46" s="152">
        <v>15</v>
      </c>
      <c r="F46" s="152">
        <v>0</v>
      </c>
      <c r="G46" s="152" t="s">
        <v>742</v>
      </c>
      <c r="I46" s="447" t="str">
        <f>'[1]Mapa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450" t="s">
        <v>632</v>
      </c>
      <c r="K46" s="450"/>
      <c r="L46" s="169" t="s">
        <v>26</v>
      </c>
      <c r="M46" s="151">
        <v>15</v>
      </c>
      <c r="N46" s="151">
        <v>0</v>
      </c>
      <c r="O46" s="151" t="s">
        <v>736</v>
      </c>
    </row>
    <row r="47" spans="1:23" ht="45.75" customHeight="1">
      <c r="A47" s="448"/>
      <c r="B47" s="451"/>
      <c r="C47" s="451"/>
      <c r="D47" s="450" t="s">
        <v>27</v>
      </c>
      <c r="E47" s="414">
        <v>5</v>
      </c>
      <c r="F47" s="414">
        <v>0</v>
      </c>
      <c r="G47" s="497" t="s">
        <v>743</v>
      </c>
      <c r="H47" s="225"/>
      <c r="I47" s="448"/>
      <c r="J47" s="451"/>
      <c r="K47" s="451"/>
      <c r="L47" s="450" t="s">
        <v>27</v>
      </c>
      <c r="M47" s="414">
        <v>5</v>
      </c>
      <c r="N47" s="414">
        <v>0</v>
      </c>
      <c r="O47" s="414" t="s">
        <v>737</v>
      </c>
    </row>
    <row r="48" spans="1:23" ht="13.5" thickBot="1">
      <c r="A48" s="448"/>
      <c r="B48" s="451"/>
      <c r="C48" s="451"/>
      <c r="D48" s="452"/>
      <c r="E48" s="415"/>
      <c r="F48" s="415"/>
      <c r="G48" s="498"/>
      <c r="H48" s="225"/>
      <c r="I48" s="448"/>
      <c r="J48" s="451"/>
      <c r="K48" s="451"/>
      <c r="L48" s="452"/>
      <c r="M48" s="415"/>
      <c r="N48" s="415"/>
      <c r="O48" s="415"/>
    </row>
    <row r="49" spans="1:15" ht="19.5" customHeight="1" thickBot="1">
      <c r="A49" s="448"/>
      <c r="B49" s="451"/>
      <c r="C49" s="451"/>
      <c r="D49" s="164" t="s">
        <v>28</v>
      </c>
      <c r="E49" s="152">
        <v>0</v>
      </c>
      <c r="F49" s="152">
        <v>15</v>
      </c>
      <c r="G49" s="152"/>
      <c r="I49" s="448"/>
      <c r="J49" s="451"/>
      <c r="K49" s="451"/>
      <c r="L49" s="164" t="s">
        <v>28</v>
      </c>
      <c r="M49" s="152">
        <v>0</v>
      </c>
      <c r="N49" s="152">
        <v>15</v>
      </c>
      <c r="O49" s="152" t="s">
        <v>738</v>
      </c>
    </row>
    <row r="50" spans="1:15" ht="33.75" customHeight="1" thickBot="1">
      <c r="A50" s="448"/>
      <c r="B50" s="451"/>
      <c r="C50" s="451"/>
      <c r="D50" s="164" t="s">
        <v>29</v>
      </c>
      <c r="E50" s="152">
        <v>10</v>
      </c>
      <c r="F50" s="152">
        <v>0</v>
      </c>
      <c r="G50" s="224" t="s">
        <v>739</v>
      </c>
      <c r="I50" s="448"/>
      <c r="J50" s="451"/>
      <c r="K50" s="451"/>
      <c r="L50" s="164" t="s">
        <v>29</v>
      </c>
      <c r="M50" s="152">
        <v>10</v>
      </c>
      <c r="N50" s="152">
        <v>0</v>
      </c>
      <c r="O50" s="224" t="s">
        <v>739</v>
      </c>
    </row>
    <row r="51" spans="1:15" ht="115.5" thickBot="1">
      <c r="A51" s="448"/>
      <c r="B51" s="451"/>
      <c r="C51" s="451"/>
      <c r="D51" s="164" t="s">
        <v>30</v>
      </c>
      <c r="E51" s="152">
        <v>15</v>
      </c>
      <c r="F51" s="152">
        <v>0</v>
      </c>
      <c r="G51" s="152" t="s">
        <v>302</v>
      </c>
      <c r="I51" s="448"/>
      <c r="J51" s="451"/>
      <c r="K51" s="451"/>
      <c r="L51" s="164" t="s">
        <v>30</v>
      </c>
      <c r="M51" s="152">
        <v>15</v>
      </c>
      <c r="N51" s="152">
        <v>0</v>
      </c>
      <c r="O51" s="152" t="s">
        <v>302</v>
      </c>
    </row>
    <row r="52" spans="1:15" ht="90" thickBot="1">
      <c r="A52" s="448"/>
      <c r="B52" s="451"/>
      <c r="C52" s="451"/>
      <c r="D52" s="164" t="s">
        <v>31</v>
      </c>
      <c r="E52" s="152">
        <v>10</v>
      </c>
      <c r="F52" s="152">
        <v>0</v>
      </c>
      <c r="G52" s="152" t="s">
        <v>744</v>
      </c>
      <c r="I52" s="448"/>
      <c r="J52" s="451"/>
      <c r="K52" s="451"/>
      <c r="L52" s="164" t="s">
        <v>31</v>
      </c>
      <c r="M52" s="152">
        <v>10</v>
      </c>
      <c r="N52" s="152">
        <v>0</v>
      </c>
      <c r="O52" s="152" t="s">
        <v>740</v>
      </c>
    </row>
    <row r="53" spans="1:15" ht="74.25" customHeight="1" thickBot="1">
      <c r="A53" s="448"/>
      <c r="B53" s="451"/>
      <c r="C53" s="451"/>
      <c r="D53" s="164" t="s">
        <v>32</v>
      </c>
      <c r="E53" s="152">
        <v>30</v>
      </c>
      <c r="F53" s="152">
        <v>0</v>
      </c>
      <c r="G53" s="213" t="s">
        <v>745</v>
      </c>
      <c r="I53" s="448"/>
      <c r="J53" s="451"/>
      <c r="K53" s="451"/>
      <c r="L53" s="164" t="s">
        <v>32</v>
      </c>
      <c r="M53" s="152">
        <v>30</v>
      </c>
      <c r="N53" s="152">
        <v>0</v>
      </c>
      <c r="O53" s="152" t="s">
        <v>741</v>
      </c>
    </row>
    <row r="54" spans="1:15" ht="16.5" customHeight="1" thickBot="1">
      <c r="A54" s="449"/>
      <c r="B54" s="452"/>
      <c r="C54" s="452"/>
      <c r="D54" s="217" t="s">
        <v>33</v>
      </c>
      <c r="E54" s="178">
        <v>85</v>
      </c>
      <c r="F54" s="178">
        <v>15</v>
      </c>
      <c r="G54" s="178"/>
      <c r="I54" s="449"/>
      <c r="J54" s="452"/>
      <c r="K54" s="452"/>
      <c r="L54" s="217" t="s">
        <v>33</v>
      </c>
      <c r="M54" s="178">
        <v>85</v>
      </c>
      <c r="N54" s="178">
        <v>15</v>
      </c>
      <c r="O54" s="178"/>
    </row>
    <row r="55" spans="1:15">
      <c r="A55" s="160"/>
      <c r="B55" s="160"/>
      <c r="C55" s="160"/>
      <c r="D55" s="160"/>
      <c r="E55" s="160"/>
      <c r="F55" s="160"/>
      <c r="G55" s="160"/>
    </row>
    <row r="56" spans="1:15" ht="13.5" thickBot="1">
      <c r="A56" s="160"/>
      <c r="B56" s="160"/>
      <c r="C56" s="160"/>
      <c r="D56" s="160"/>
      <c r="E56" s="160"/>
      <c r="F56" s="160"/>
      <c r="G56" s="160"/>
    </row>
    <row r="57" spans="1:15">
      <c r="A57" s="435" t="s">
        <v>182</v>
      </c>
      <c r="B57" s="436"/>
      <c r="C57" s="437"/>
      <c r="D57" s="441" t="s">
        <v>183</v>
      </c>
      <c r="E57" s="442"/>
      <c r="F57" s="442"/>
      <c r="G57" s="443"/>
    </row>
    <row r="58" spans="1:15">
      <c r="A58" s="438"/>
      <c r="B58" s="439"/>
      <c r="C58" s="440"/>
      <c r="D58" s="444" t="s">
        <v>184</v>
      </c>
      <c r="E58" s="445"/>
      <c r="F58" s="445"/>
      <c r="G58" s="446"/>
    </row>
    <row r="59" spans="1:15">
      <c r="A59" s="438"/>
      <c r="B59" s="439"/>
      <c r="C59" s="440"/>
      <c r="D59" s="444" t="s">
        <v>185</v>
      </c>
      <c r="E59" s="445"/>
      <c r="F59" s="445"/>
      <c r="G59" s="446"/>
    </row>
    <row r="60" spans="1:15">
      <c r="A60" s="475" t="s">
        <v>186</v>
      </c>
      <c r="B60" s="476"/>
      <c r="C60" s="477"/>
      <c r="D60" s="428">
        <v>0</v>
      </c>
      <c r="E60" s="429"/>
      <c r="F60" s="429"/>
      <c r="G60" s="430"/>
    </row>
    <row r="61" spans="1:15">
      <c r="A61" s="475" t="s">
        <v>187</v>
      </c>
      <c r="B61" s="476"/>
      <c r="C61" s="477"/>
      <c r="D61" s="428">
        <v>1</v>
      </c>
      <c r="E61" s="429"/>
      <c r="F61" s="429"/>
      <c r="G61" s="430"/>
    </row>
    <row r="62" spans="1:15" ht="13.5" thickBot="1">
      <c r="A62" s="478" t="s">
        <v>188</v>
      </c>
      <c r="B62" s="479"/>
      <c r="C62" s="480"/>
      <c r="D62" s="431">
        <v>2</v>
      </c>
      <c r="E62" s="432"/>
      <c r="F62" s="432"/>
      <c r="G62" s="433"/>
    </row>
    <row r="63" spans="1:15">
      <c r="A63" s="160"/>
      <c r="B63" s="160"/>
      <c r="C63" s="160"/>
      <c r="D63" s="160"/>
      <c r="E63" s="160"/>
      <c r="F63" s="160"/>
      <c r="G63" s="160"/>
    </row>
    <row r="64" spans="1:15">
      <c r="A64" s="434" t="s">
        <v>711</v>
      </c>
      <c r="B64" s="434"/>
      <c r="C64" s="434"/>
      <c r="D64" s="434"/>
      <c r="E64" s="434"/>
      <c r="F64" s="434"/>
      <c r="G64" s="434"/>
    </row>
  </sheetData>
  <mergeCells count="138">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 ref="Q5:Q7"/>
    <mergeCell ref="R5:S5"/>
    <mergeCell ref="T5:T7"/>
    <mergeCell ref="U5:V5"/>
    <mergeCell ref="W5:W7"/>
    <mergeCell ref="U6:U7"/>
    <mergeCell ref="V6:V7"/>
    <mergeCell ref="Q8:Q16"/>
    <mergeCell ref="R8:R16"/>
    <mergeCell ref="S8:S16"/>
    <mergeCell ref="T9:T10"/>
    <mergeCell ref="U9:U10"/>
    <mergeCell ref="V9:V10"/>
    <mergeCell ref="W9:W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7</vt:i4>
      </vt:variant>
    </vt:vector>
  </HeadingPairs>
  <TitlesOfParts>
    <vt:vector size="24" baseType="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43079638</cp:lastModifiedBy>
  <cp:lastPrinted>2012-10-20T12:15:06Z</cp:lastPrinted>
  <dcterms:created xsi:type="dcterms:W3CDTF">2006-06-07T15:38:38Z</dcterms:created>
  <dcterms:modified xsi:type="dcterms:W3CDTF">2023-06-13T18:17:00Z</dcterms:modified>
</cp:coreProperties>
</file>