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995" windowHeight="7440" activeTab="1"/>
  </bookViews>
  <sheets>
    <sheet name="REEMBOLSO No. 1" sheetId="1" r:id="rId1"/>
    <sheet name="REEMBOLSO No.2" sheetId="4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K41" i="4"/>
  <c r="K35"/>
  <c r="K36" s="1"/>
  <c r="K37" s="1"/>
  <c r="K38" s="1"/>
  <c r="K39" s="1"/>
  <c r="K34"/>
  <c r="K29"/>
  <c r="K24"/>
  <c r="K25"/>
  <c r="K26" s="1"/>
  <c r="K27" s="1"/>
  <c r="K28" s="1"/>
  <c r="K16"/>
  <c r="K13"/>
  <c r="K14" s="1"/>
  <c r="K15" s="1"/>
  <c r="K12"/>
  <c r="J35"/>
  <c r="J34"/>
  <c r="J39"/>
  <c r="J28"/>
  <c r="J38"/>
  <c r="J37"/>
  <c r="J36"/>
  <c r="J15"/>
  <c r="J27"/>
  <c r="J14"/>
  <c r="J26"/>
  <c r="J25"/>
  <c r="J13"/>
  <c r="J24"/>
  <c r="J12"/>
  <c r="J23"/>
  <c r="J22"/>
  <c r="K22" s="1"/>
  <c r="K23" l="1"/>
  <c r="I40"/>
  <c r="H40"/>
  <c r="G40"/>
  <c r="I29"/>
  <c r="H29"/>
  <c r="G29"/>
  <c r="J29"/>
  <c r="I16"/>
  <c r="H16"/>
  <c r="G16"/>
  <c r="J16"/>
  <c r="I114" i="1"/>
  <c r="H114"/>
  <c r="G114"/>
  <c r="J113"/>
  <c r="J112"/>
  <c r="K112" s="1"/>
  <c r="K113" s="1"/>
  <c r="I107"/>
  <c r="H107"/>
  <c r="G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K83"/>
  <c r="K84" s="1"/>
  <c r="K85" s="1"/>
  <c r="K86" s="1"/>
  <c r="K87" s="1"/>
  <c r="K88" s="1"/>
  <c r="K89" s="1"/>
  <c r="J83"/>
  <c r="J107" s="1"/>
  <c r="I115"/>
  <c r="H115"/>
  <c r="G115"/>
  <c r="I19"/>
  <c r="J18"/>
  <c r="J14"/>
  <c r="I49"/>
  <c r="H49"/>
  <c r="G49"/>
  <c r="J48"/>
  <c r="J47"/>
  <c r="G56"/>
  <c r="H56"/>
  <c r="I56"/>
  <c r="H19"/>
  <c r="J55"/>
  <c r="J54"/>
  <c r="K54" s="1"/>
  <c r="J46"/>
  <c r="J42"/>
  <c r="J43"/>
  <c r="J38"/>
  <c r="J39"/>
  <c r="J13"/>
  <c r="J15"/>
  <c r="J16"/>
  <c r="J17"/>
  <c r="J12"/>
  <c r="K12" s="1"/>
  <c r="J30"/>
  <c r="J29"/>
  <c r="J27"/>
  <c r="J26"/>
  <c r="J44"/>
  <c r="J45"/>
  <c r="J40"/>
  <c r="J41"/>
  <c r="J28"/>
  <c r="J31"/>
  <c r="J32"/>
  <c r="J33"/>
  <c r="J34"/>
  <c r="J35"/>
  <c r="J36"/>
  <c r="J37"/>
  <c r="J25"/>
  <c r="K25" s="1"/>
  <c r="G19"/>
  <c r="I41" i="4" l="1"/>
  <c r="G41"/>
  <c r="H41"/>
  <c r="J40"/>
  <c r="K40" s="1"/>
  <c r="K90" i="1"/>
  <c r="K91" s="1"/>
  <c r="K92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J114"/>
  <c r="J115" s="1"/>
  <c r="J49"/>
  <c r="K13"/>
  <c r="K14" s="1"/>
  <c r="K15" s="1"/>
  <c r="K16" s="1"/>
  <c r="K17" s="1"/>
  <c r="K18" s="1"/>
  <c r="I57"/>
  <c r="K26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9" s="1"/>
  <c r="H57"/>
  <c r="J56"/>
  <c r="J19"/>
  <c r="K55"/>
  <c r="J41" i="4" l="1"/>
  <c r="K107" i="1"/>
  <c r="K106"/>
  <c r="K115" s="1"/>
  <c r="L115" s="1"/>
  <c r="K114"/>
  <c r="K48"/>
  <c r="K57" s="1"/>
  <c r="J57"/>
  <c r="K56"/>
  <c r="K19"/>
  <c r="G57"/>
  <c r="L57" l="1"/>
</calcChain>
</file>

<file path=xl/sharedStrings.xml><?xml version="1.0" encoding="utf-8"?>
<sst xmlns="http://schemas.openxmlformats.org/spreadsheetml/2006/main" count="487" uniqueCount="201">
  <si>
    <t>Versión: 02</t>
  </si>
  <si>
    <t>Fecha: 19/03/2020</t>
  </si>
  <si>
    <t xml:space="preserve">ORDENADOR DEL GASTO: Jhon Jairo Chica Salgado- Personero Municipal </t>
  </si>
  <si>
    <t>PAGADOR:  Piusmeny Gómez Daza -  AuxiIiar Administrativa</t>
  </si>
  <si>
    <t>FECHA</t>
  </si>
  <si>
    <t>No. Com</t>
  </si>
  <si>
    <t xml:space="preserve">No. FACTURA </t>
  </si>
  <si>
    <t>BENEFICIARIO</t>
  </si>
  <si>
    <t xml:space="preserve">NIT  / CEDULA </t>
  </si>
  <si>
    <t>CONCEPTO</t>
  </si>
  <si>
    <t>VALOR</t>
  </si>
  <si>
    <t>IVA</t>
  </si>
  <si>
    <t>RETEN/
FUENTE</t>
  </si>
  <si>
    <t>VALOR TOTAL</t>
  </si>
  <si>
    <t xml:space="preserve">SALDO </t>
  </si>
  <si>
    <t>Copypaisa Ltda</t>
  </si>
  <si>
    <t>900024793-0</t>
  </si>
  <si>
    <t>43164995-3</t>
  </si>
  <si>
    <t>TOTALES</t>
  </si>
  <si>
    <t xml:space="preserve">N. FACTURA </t>
  </si>
  <si>
    <t>SALDO</t>
  </si>
  <si>
    <t>900165621-7</t>
  </si>
  <si>
    <t xml:space="preserve">NIT/
CEDULA </t>
  </si>
  <si>
    <t>860512330-3</t>
  </si>
  <si>
    <t>860512330-4</t>
  </si>
  <si>
    <t xml:space="preserve">  </t>
  </si>
  <si>
    <t>GRAN TOTAL</t>
  </si>
  <si>
    <t xml:space="preserve"> REEMBOLSO No. 1 CAJA MENOR 2021</t>
  </si>
  <si>
    <t>Certificado de disponibilidad:   431 $ 2.800.000,oo del 17/02/2021</t>
  </si>
  <si>
    <t>MATERIALES Y SUMINISTROS CÓDIGO 16.2.1.2.02.01.003.01-01</t>
  </si>
  <si>
    <t>ATENCION Y REPRESENTACION  16.2.1.2.02.01.002.01-01</t>
  </si>
  <si>
    <t>OO1</t>
  </si>
  <si>
    <t>80054-55-57-58-60-62-63-64-65-66-68-70-71</t>
  </si>
  <si>
    <t>Servientrega S.A.</t>
  </si>
  <si>
    <t>Envio de doce sobres correo certificado Area Metropolitana y Bogota</t>
  </si>
  <si>
    <t>OO4</t>
  </si>
  <si>
    <t>OO6</t>
  </si>
  <si>
    <t>800548-549-550-551-552-553-554 y 555</t>
  </si>
  <si>
    <t xml:space="preserve">Envio de ocho sobres correo certificado Area Metropolitana </t>
  </si>
  <si>
    <t>OO9</t>
  </si>
  <si>
    <t>80850-851-852-853-854-855-856-857-858</t>
  </si>
  <si>
    <t xml:space="preserve">Envio  sobres correo certificado Area Metropolitana </t>
  </si>
  <si>
    <t xml:space="preserve">Envio  correo certificado </t>
  </si>
  <si>
    <t>OO15</t>
  </si>
  <si>
    <t>81651-81652-81653- 81654-81655-81656-81657-81658-81659-81660-81661-81662-81663- 81664</t>
  </si>
  <si>
    <t>OO18</t>
  </si>
  <si>
    <t>82007-82008-82009-82010-88011-82012-
82013-82014- 82015
82016-82017</t>
  </si>
  <si>
    <t>OO19</t>
  </si>
  <si>
    <t xml:space="preserve">82277-82278-82279
82281-82282-82284
82285-82286-82287
82288-82289
</t>
  </si>
  <si>
    <t>OO27</t>
  </si>
  <si>
    <t>83104-105-106-108-088-090-114-118-119-121-122-123-124-125-126-127-129-130</t>
  </si>
  <si>
    <t>OO31</t>
  </si>
  <si>
    <t>O10</t>
  </si>
  <si>
    <t>OO12</t>
  </si>
  <si>
    <t>890933882-2</t>
  </si>
  <si>
    <t>Parqueo vehiculo oficial entrega de correspondencia</t>
  </si>
  <si>
    <t>OO13</t>
  </si>
  <si>
    <t>O12</t>
  </si>
  <si>
    <t>83087099-3</t>
  </si>
  <si>
    <t>Parqueo vehiculo oficial compra de productos</t>
  </si>
  <si>
    <t>OO23</t>
  </si>
  <si>
    <t>OO22</t>
  </si>
  <si>
    <t>Juan Carlos Garcia Gómez</t>
  </si>
  <si>
    <t>Reconocimiento de taxi ida y regreso Alpujarra Contestación de tutela</t>
  </si>
  <si>
    <t>OO24</t>
  </si>
  <si>
    <t>Piusmeny Gómez Daza</t>
  </si>
  <si>
    <t>Reconocimiento de Taxi seguimiento entrega del PAE- I.E: Marceliana Saldarriaga</t>
  </si>
  <si>
    <t>MATENIMIENTO, COMUNICACIONES Y TRANSPORTE 16.2.1.2.02.02.008.01-01</t>
  </si>
  <si>
    <t>OO2</t>
  </si>
  <si>
    <t>Templo del Sonido</t>
  </si>
  <si>
    <t>8430236-5</t>
  </si>
  <si>
    <t>Compra artículos electricos adecuación oficinas contratistas y practicantes</t>
  </si>
  <si>
    <t>OO3</t>
  </si>
  <si>
    <t>FEI4853</t>
  </si>
  <si>
    <t>Electricos Itaguí</t>
  </si>
  <si>
    <t>Compra de lamparas led 60x60 incrustrar</t>
  </si>
  <si>
    <t>OO5</t>
  </si>
  <si>
    <t>DobleAA Sistemas Pesonales</t>
  </si>
  <si>
    <t>98524029-9</t>
  </si>
  <si>
    <t>Compra de parlantes para el Despacho</t>
  </si>
  <si>
    <t>OO7</t>
  </si>
  <si>
    <t>Alejandro Molina Mesa</t>
  </si>
  <si>
    <t>1037587846-9</t>
  </si>
  <si>
    <t>Mantenimiento piso area de recepcion de la Personeria</t>
  </si>
  <si>
    <t>OO8</t>
  </si>
  <si>
    <t>Distribuidora Berpa</t>
  </si>
  <si>
    <t>43183638-01</t>
  </si>
  <si>
    <t>Compra de utensilios de cocina</t>
  </si>
  <si>
    <t>OO11</t>
  </si>
  <si>
    <t>La Bodeguita</t>
  </si>
  <si>
    <t>1152203132-2</t>
  </si>
  <si>
    <t>Compra gaseosas recorrido humedal de Ditaires atención Despacho</t>
  </si>
  <si>
    <t>OO14</t>
  </si>
  <si>
    <t>Antioqueña de Quimicos S.A.S.</t>
  </si>
  <si>
    <t>900551404-0</t>
  </si>
  <si>
    <t>Compra de silicona para vehiculo oficial OKE 517</t>
  </si>
  <si>
    <t>OO16</t>
  </si>
  <si>
    <t>FE211</t>
  </si>
  <si>
    <t>OO17</t>
  </si>
  <si>
    <t>Doble AA Sistemas Personalizados</t>
  </si>
  <si>
    <t>Compra de cargador equipo computo de despacho</t>
  </si>
  <si>
    <t>OO20</t>
  </si>
  <si>
    <t>OO21</t>
  </si>
  <si>
    <t>Fotografía Especial Lina Echeverry</t>
  </si>
  <si>
    <t>Escarapelas personal contratista</t>
  </si>
  <si>
    <t>OO25</t>
  </si>
  <si>
    <t>FE70</t>
  </si>
  <si>
    <t>Servipunto Itagui</t>
  </si>
  <si>
    <t>901097988-6</t>
  </si>
  <si>
    <t>Lavado de vehículo oficial y soldadura de parte mecanica</t>
  </si>
  <si>
    <t>OO26</t>
  </si>
  <si>
    <t>FE477</t>
  </si>
  <si>
    <t>Ferreteria Lebrun</t>
  </si>
  <si>
    <t>32339495-5</t>
  </si>
  <si>
    <t>Articulos de electricos adecuacion oficinas y puestos de trabajo</t>
  </si>
  <si>
    <t>OO28</t>
  </si>
  <si>
    <t>FE476</t>
  </si>
  <si>
    <t>Articulos de ferreteria fumigación cocina y oficinas</t>
  </si>
  <si>
    <t>OO29</t>
  </si>
  <si>
    <t>16-3</t>
  </si>
  <si>
    <t>María Luz Delia Marín Quintero</t>
  </si>
  <si>
    <t>32437641-4</t>
  </si>
  <si>
    <t>Fotocopias y encuadernacion informe de derechos Humanos año 2019-2020</t>
  </si>
  <si>
    <t>OO30</t>
  </si>
  <si>
    <t>Lavado de vehículo oficialOKE 564 Despacho</t>
  </si>
  <si>
    <t>OO32</t>
  </si>
  <si>
    <t>William de Jesús Marulanda Ríos</t>
  </si>
  <si>
    <t>15332071-2</t>
  </si>
  <si>
    <t>Matenimiento y programación Plata telefonica Panasonic</t>
  </si>
  <si>
    <t xml:space="preserve">PIUSMENY GOMEZ DAZA
Firma de Pagador </t>
  </si>
  <si>
    <t>Rodolfo Alexader Mira</t>
  </si>
  <si>
    <t>10-2</t>
  </si>
  <si>
    <t>O13</t>
  </si>
  <si>
    <t>Impresión a color de afieches y demas piezas publicitarias</t>
  </si>
  <si>
    <t>JHON JAIRO CHICA SALGADO
Firma del ordenador del gasto</t>
  </si>
  <si>
    <t>81230-231-233-234-235</t>
  </si>
  <si>
    <t>OO33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</si>
  <si>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</si>
  <si>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Edificio Colinas del Poblado- </t>
  </si>
  <si>
    <t>Reconocimiento de taxi Personeria Medellin entrega de correspondencia</t>
  </si>
  <si>
    <t>Central Parking System Colombia-</t>
  </si>
  <si>
    <r>
      <rPr>
        <b/>
        <sz val="10"/>
        <color theme="1"/>
        <rFont val="Calibri"/>
        <family val="2"/>
        <scheme val="minor"/>
      </rPr>
      <t xml:space="preserve">Reparación </t>
    </r>
    <r>
      <rPr>
        <sz val="10"/>
        <color theme="1"/>
        <rFont val="Calibri"/>
        <family val="2"/>
        <scheme val="minor"/>
      </rPr>
      <t>y cambio de resitencias cafetera</t>
    </r>
  </si>
  <si>
    <r>
      <rPr>
        <b/>
        <sz val="10"/>
        <color theme="1"/>
        <rFont val="Calibri"/>
        <family val="2"/>
        <scheme val="minor"/>
      </rPr>
      <t>Compra</t>
    </r>
    <r>
      <rPr>
        <sz val="10"/>
        <color theme="1"/>
        <rFont val="Calibri"/>
        <family val="2"/>
        <scheme val="minor"/>
      </rPr>
      <t xml:space="preserve"> de cables de sonido  consola de audio para los eventos</t>
    </r>
  </si>
  <si>
    <t>Certificado de disponibilidad:  1172 $ 2.800.000,oo del 23/06/2021</t>
  </si>
  <si>
    <t>O34</t>
  </si>
  <si>
    <t>84936- 938- 939- 941-942- 943- 944- 945-946- 947- 948-  950-951- 952- 954</t>
  </si>
  <si>
    <t>Servietrega S-A-</t>
  </si>
  <si>
    <t>O35</t>
  </si>
  <si>
    <t>Parqueadero la Totuma</t>
  </si>
  <si>
    <t>71273456-4</t>
  </si>
  <si>
    <t>Parqueo del vehiculo asignado al Despacho placas OKE 564</t>
  </si>
  <si>
    <t>O36</t>
  </si>
  <si>
    <t>Panaderia la Bendición Usedio Galeano</t>
  </si>
  <si>
    <t>70166837-5</t>
  </si>
  <si>
    <t>O37</t>
  </si>
  <si>
    <t>Antioquieña de Quimicos S.A.S.</t>
  </si>
  <si>
    <t>Compra de caneca de 20 gls de acohol etilico</t>
  </si>
  <si>
    <t>O38</t>
  </si>
  <si>
    <t>85710-711-712-713-714 y 715</t>
  </si>
  <si>
    <t>O39</t>
  </si>
  <si>
    <t>GDBR507</t>
  </si>
  <si>
    <t>Papelería Britanica</t>
  </si>
  <si>
    <t>Impresión de afiche 50x70 promoción de valores eticos</t>
  </si>
  <si>
    <t>O40</t>
  </si>
  <si>
    <t>PV-100012</t>
  </si>
  <si>
    <t>Parqueadero Punto Verde</t>
  </si>
  <si>
    <t>15368150-1</t>
  </si>
  <si>
    <t>Parqueadero entrega de correspodencia</t>
  </si>
  <si>
    <t>O41</t>
  </si>
  <si>
    <t>86607-608-609-610-611-612-614-615-617-619-620-621-622-623</t>
  </si>
  <si>
    <t>O42</t>
  </si>
  <si>
    <t>65081-65570-77554</t>
  </si>
  <si>
    <t>Ferretería Lebrun</t>
  </si>
  <si>
    <t>Compa de productos ferreteros</t>
  </si>
  <si>
    <t>O43</t>
  </si>
  <si>
    <t>88002-003-004-005-006-007-008-009</t>
  </si>
  <si>
    <t>O44</t>
  </si>
  <si>
    <t>115501-112096-117504</t>
  </si>
  <si>
    <t>Punto de la Piñetería</t>
  </si>
  <si>
    <t>1090458646-2</t>
  </si>
  <si>
    <t>Compra de productos de cocineta</t>
  </si>
  <si>
    <t>O45</t>
  </si>
  <si>
    <t>Papelería Copias y Max</t>
  </si>
  <si>
    <t>98651516-8</t>
  </si>
  <si>
    <t>Compra de huellero declaraciones vicitmas</t>
  </si>
  <si>
    <t>O46</t>
  </si>
  <si>
    <t>1152206132-2</t>
  </si>
  <si>
    <t>Compra de paca de botellas con agua acompañamiento marchas</t>
  </si>
  <si>
    <t>O47</t>
  </si>
  <si>
    <t>O48</t>
  </si>
  <si>
    <t>Pasteleria Cositas Ricas</t>
  </si>
  <si>
    <t>71682605-1</t>
  </si>
  <si>
    <t>Refrigerios atender reunion en el Despacho lideres sociales</t>
  </si>
  <si>
    <t>O50</t>
  </si>
  <si>
    <t>87132-7133-7134-7135-7136</t>
  </si>
  <si>
    <t>O49</t>
  </si>
  <si>
    <t>Mercadería S.A.S. Justo y Bueno</t>
  </si>
  <si>
    <t>900882422-3</t>
  </si>
  <si>
    <t>Compra de ambientadores producto de aseos</t>
  </si>
  <si>
    <t>Certificado de disponibilidad:   1172 $ 2.800.000,oo del 23/06/2021</t>
  </si>
  <si>
    <t xml:space="preserve">Atención Despacho recreacionista celebracion dia del  niño </t>
  </si>
</sst>
</file>

<file path=xl/styles.xml><?xml version="1.0" encoding="utf-8"?>
<styleSheet xmlns="http://schemas.openxmlformats.org/spreadsheetml/2006/main">
  <numFmts count="3">
    <numFmt numFmtId="8" formatCode="&quot;$&quot;\ #,##0.00;[Red]\-&quot;$&quot;\ #,##0.00"/>
    <numFmt numFmtId="164" formatCode="&quot;$&quot;\ #,##0.00"/>
    <numFmt numFmtId="165" formatCode="&quot;$&quot;\ #,##0"/>
  </numFmts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4" fillId="0" borderId="9" xfId="0" applyFont="1" applyBorder="1" applyAlignment="1">
      <alignment horizontal="center" vertical="top"/>
    </xf>
    <xf numFmtId="8" fontId="5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9" xfId="0" applyFont="1" applyBorder="1" applyAlignment="1">
      <alignment horizontal="center" vertical="center"/>
    </xf>
    <xf numFmtId="8" fontId="1" fillId="0" borderId="9" xfId="0" applyNumberFormat="1" applyFont="1" applyBorder="1" applyAlignment="1">
      <alignment vertical="center"/>
    </xf>
    <xf numFmtId="14" fontId="4" fillId="3" borderId="9" xfId="0" applyNumberFormat="1" applyFont="1" applyFill="1" applyBorder="1" applyAlignment="1">
      <alignment horizontal="center"/>
    </xf>
    <xf numFmtId="8" fontId="5" fillId="0" borderId="9" xfId="0" applyNumberFormat="1" applyFont="1" applyBorder="1"/>
    <xf numFmtId="4" fontId="4" fillId="0" borderId="9" xfId="0" applyNumberFormat="1" applyFont="1" applyBorder="1" applyAlignment="1">
      <alignment horizontal="center" vertical="center" wrapText="1"/>
    </xf>
    <xf numFmtId="8" fontId="4" fillId="0" borderId="9" xfId="0" applyNumberFormat="1" applyFont="1" applyBorder="1" applyAlignment="1">
      <alignment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justify" vertical="center" wrapText="1"/>
    </xf>
    <xf numFmtId="14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14" fontId="4" fillId="3" borderId="4" xfId="0" applyNumberFormat="1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8" fontId="4" fillId="0" borderId="17" xfId="0" applyNumberFormat="1" applyFont="1" applyBorder="1" applyAlignment="1">
      <alignment vertical="center"/>
    </xf>
    <xf numFmtId="164" fontId="4" fillId="3" borderId="9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7" fillId="0" borderId="0" xfId="0" applyFont="1" applyBorder="1" applyAlignment="1">
      <alignment vertical="center" wrapText="1"/>
    </xf>
    <xf numFmtId="164" fontId="1" fillId="0" borderId="0" xfId="0" applyNumberFormat="1" applyFont="1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justify" vertical="center" wrapText="1"/>
    </xf>
    <xf numFmtId="164" fontId="8" fillId="0" borderId="9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left"/>
    </xf>
    <xf numFmtId="14" fontId="4" fillId="0" borderId="15" xfId="0" applyNumberFormat="1" applyFont="1" applyBorder="1" applyAlignment="1">
      <alignment horizontal="left"/>
    </xf>
    <xf numFmtId="14" fontId="4" fillId="0" borderId="7" xfId="0" applyNumberFormat="1" applyFont="1" applyBorder="1" applyAlignment="1">
      <alignment horizontal="left"/>
    </xf>
    <xf numFmtId="14" fontId="4" fillId="0" borderId="6" xfId="0" applyNumberFormat="1" applyFont="1" applyBorder="1" applyAlignment="1"/>
    <xf numFmtId="14" fontId="4" fillId="0" borderId="15" xfId="0" applyNumberFormat="1" applyFont="1" applyBorder="1" applyAlignment="1"/>
    <xf numFmtId="14" fontId="4" fillId="0" borderId="7" xfId="0" applyNumberFormat="1" applyFont="1" applyBorder="1" applyAlignment="1"/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6" fillId="0" borderId="6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4" fontId="6" fillId="0" borderId="6" xfId="0" applyNumberFormat="1" applyFont="1" applyFill="1" applyBorder="1" applyAlignment="1">
      <alignment horizontal="center"/>
    </xf>
    <xf numFmtId="14" fontId="6" fillId="0" borderId="15" xfId="0" applyNumberFormat="1" applyFont="1" applyFill="1" applyBorder="1" applyAlignment="1">
      <alignment horizontal="center"/>
    </xf>
    <xf numFmtId="14" fontId="6" fillId="0" borderId="7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 wrapText="1"/>
    </xf>
    <xf numFmtId="14" fontId="4" fillId="3" borderId="1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horizontal="center" vertical="center" wrapText="1"/>
    </xf>
    <xf numFmtId="3" fontId="4" fillId="3" borderId="16" xfId="0" applyNumberFormat="1" applyFont="1" applyFill="1" applyBorder="1" applyAlignment="1">
      <alignment horizontal="center" vertical="center" wrapText="1"/>
    </xf>
    <xf numFmtId="3" fontId="4" fillId="3" borderId="18" xfId="0" applyNumberFormat="1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4" fontId="4" fillId="3" borderId="18" xfId="0" applyNumberFormat="1" applyFont="1" applyFill="1" applyBorder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4" fontId="4" fillId="4" borderId="13" xfId="0" applyNumberFormat="1" applyFont="1" applyFill="1" applyBorder="1" applyAlignment="1">
      <alignment horizontal="center" vertical="center"/>
    </xf>
    <xf numFmtId="14" fontId="4" fillId="4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4" fontId="4" fillId="0" borderId="19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14" fontId="4" fillId="5" borderId="12" xfId="0" applyNumberFormat="1" applyFont="1" applyFill="1" applyBorder="1" applyAlignment="1">
      <alignment horizontal="center" vertical="center"/>
    </xf>
    <xf numFmtId="14" fontId="4" fillId="5" borderId="13" xfId="0" applyNumberFormat="1" applyFont="1" applyFill="1" applyBorder="1" applyAlignment="1">
      <alignment horizontal="center" vertical="center"/>
    </xf>
    <xf numFmtId="4" fontId="4" fillId="3" borderId="19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left" vertical="center"/>
    </xf>
    <xf numFmtId="14" fontId="4" fillId="0" borderId="15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309563</xdr:colOff>
      <xdr:row>1</xdr:row>
      <xdr:rowOff>83344</xdr:rowOff>
    </xdr:from>
    <xdr:to>
      <xdr:col>2</xdr:col>
      <xdr:colOff>309563</xdr:colOff>
      <xdr:row>3</xdr:row>
      <xdr:rowOff>23813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154782"/>
          <a:ext cx="1285875" cy="535781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59</xdr:row>
      <xdr:rowOff>83344</xdr:rowOff>
    </xdr:from>
    <xdr:to>
      <xdr:col>2</xdr:col>
      <xdr:colOff>309563</xdr:colOff>
      <xdr:row>61</xdr:row>
      <xdr:rowOff>23813</xdr:rowOff>
    </xdr:to>
    <xdr:pic>
      <xdr:nvPicPr>
        <xdr:cNvPr id="3" name="0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154782"/>
          <a:ext cx="1285875" cy="535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309563</xdr:colOff>
      <xdr:row>1</xdr:row>
      <xdr:rowOff>83344</xdr:rowOff>
    </xdr:from>
    <xdr:to>
      <xdr:col>2</xdr:col>
      <xdr:colOff>309563</xdr:colOff>
      <xdr:row>3</xdr:row>
      <xdr:rowOff>23813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159544"/>
          <a:ext cx="1285875" cy="540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6"/>
  <sheetViews>
    <sheetView topLeftCell="A103" zoomScale="80" zoomScaleNormal="80" workbookViewId="0">
      <selection activeCell="B70" sqref="B70"/>
    </sheetView>
  </sheetViews>
  <sheetFormatPr baseColWidth="10" defaultRowHeight="15"/>
  <cols>
    <col min="1" max="1" width="10.85546875" customWidth="1"/>
    <col min="2" max="2" width="8.42578125" customWidth="1"/>
    <col min="3" max="3" width="18.5703125" customWidth="1"/>
    <col min="4" max="4" width="26.85546875" customWidth="1"/>
    <col min="5" max="5" width="14.42578125" customWidth="1"/>
    <col min="6" max="6" width="30.42578125" customWidth="1"/>
    <col min="7" max="7" width="13.85546875" customWidth="1"/>
    <col min="8" max="8" width="11.28515625" customWidth="1"/>
    <col min="9" max="9" width="11.7109375" customWidth="1"/>
    <col min="10" max="10" width="15.5703125" customWidth="1"/>
    <col min="11" max="11" width="18.140625" customWidth="1"/>
    <col min="12" max="12" width="13.5703125" customWidth="1"/>
  </cols>
  <sheetData>
    <row r="1" spans="1:11" s="2" customFormat="1" ht="6" customHeight="1">
      <c r="A1" s="53"/>
      <c r="B1" s="54"/>
      <c r="C1" s="57" t="s">
        <v>27</v>
      </c>
      <c r="D1" s="58"/>
      <c r="E1" s="58"/>
      <c r="F1" s="58"/>
      <c r="G1" s="58"/>
      <c r="H1" s="59"/>
      <c r="I1" s="1"/>
      <c r="J1" s="72" t="s">
        <v>0</v>
      </c>
      <c r="K1" s="73"/>
    </row>
    <row r="2" spans="1:11" s="2" customFormat="1" ht="24.75" customHeight="1">
      <c r="A2" s="55"/>
      <c r="B2" s="56"/>
      <c r="C2" s="60"/>
      <c r="D2" s="61"/>
      <c r="E2" s="61"/>
      <c r="F2" s="61"/>
      <c r="G2" s="61"/>
      <c r="H2" s="62"/>
      <c r="I2" s="3"/>
      <c r="J2" s="74"/>
      <c r="K2" s="75"/>
    </row>
    <row r="3" spans="1:11" s="2" customFormat="1" ht="22.5" customHeight="1">
      <c r="A3" s="55"/>
      <c r="B3" s="56"/>
      <c r="C3" s="63"/>
      <c r="D3" s="64"/>
      <c r="E3" s="64"/>
      <c r="F3" s="64"/>
      <c r="G3" s="64"/>
      <c r="H3" s="65"/>
      <c r="I3" s="4"/>
      <c r="J3" s="5" t="s">
        <v>1</v>
      </c>
      <c r="K3" s="6"/>
    </row>
    <row r="4" spans="1:11" ht="18" customHeight="1">
      <c r="A4" s="66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8"/>
    </row>
    <row r="5" spans="1:11">
      <c r="A5" s="66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8"/>
    </row>
    <row r="6" spans="1:11" ht="0.75" customHeight="1">
      <c r="A6" s="69"/>
      <c r="B6" s="70"/>
      <c r="C6" s="70"/>
      <c r="D6" s="70"/>
      <c r="E6" s="70"/>
      <c r="F6" s="70"/>
      <c r="G6" s="70"/>
      <c r="H6" s="70"/>
      <c r="I6" s="70"/>
      <c r="J6" s="70"/>
      <c r="K6" s="71"/>
    </row>
    <row r="7" spans="1:11" ht="15.75" customHeight="1">
      <c r="A7" s="76" t="s">
        <v>28</v>
      </c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11" ht="3" customHeight="1">
      <c r="A8" s="79"/>
      <c r="B8" s="80"/>
      <c r="C8" s="80"/>
      <c r="D8" s="80"/>
      <c r="E8" s="80"/>
      <c r="F8" s="80"/>
      <c r="G8" s="80"/>
      <c r="H8" s="80"/>
      <c r="I8" s="80"/>
      <c r="J8" s="80"/>
      <c r="K8" s="81"/>
    </row>
    <row r="9" spans="1:11" ht="18" customHeight="1" thickBot="1">
      <c r="A9" s="82" t="s">
        <v>29</v>
      </c>
      <c r="B9" s="83"/>
      <c r="C9" s="83"/>
      <c r="D9" s="83"/>
      <c r="E9" s="83"/>
      <c r="F9" s="83"/>
      <c r="G9" s="83"/>
      <c r="H9" s="83"/>
      <c r="I9" s="83"/>
      <c r="J9" s="83"/>
      <c r="K9" s="84"/>
    </row>
    <row r="10" spans="1:11" s="2" customFormat="1" ht="15.75" customHeight="1">
      <c r="A10" s="85" t="s">
        <v>4</v>
      </c>
      <c r="B10" s="87" t="s">
        <v>5</v>
      </c>
      <c r="C10" s="87" t="s">
        <v>6</v>
      </c>
      <c r="D10" s="85" t="s">
        <v>7</v>
      </c>
      <c r="E10" s="85" t="s">
        <v>8</v>
      </c>
      <c r="F10" s="85" t="s">
        <v>9</v>
      </c>
      <c r="G10" s="89" t="s">
        <v>10</v>
      </c>
      <c r="H10" s="89" t="s">
        <v>11</v>
      </c>
      <c r="I10" s="93" t="s">
        <v>12</v>
      </c>
      <c r="J10" s="91" t="s">
        <v>13</v>
      </c>
      <c r="K10" s="7" t="s">
        <v>14</v>
      </c>
    </row>
    <row r="11" spans="1:11" s="2" customFormat="1" ht="16.5" customHeight="1">
      <c r="A11" s="86"/>
      <c r="B11" s="88"/>
      <c r="C11" s="88"/>
      <c r="D11" s="86"/>
      <c r="E11" s="86"/>
      <c r="F11" s="86"/>
      <c r="G11" s="90"/>
      <c r="H11" s="90"/>
      <c r="I11" s="90"/>
      <c r="J11" s="92"/>
      <c r="K11" s="8">
        <v>1000000</v>
      </c>
    </row>
    <row r="12" spans="1:11" s="2" customFormat="1" ht="28.5" customHeight="1">
      <c r="A12" s="19">
        <v>44252</v>
      </c>
      <c r="B12" s="13" t="s">
        <v>76</v>
      </c>
      <c r="C12" s="20">
        <v>142025</v>
      </c>
      <c r="D12" s="24" t="s">
        <v>77</v>
      </c>
      <c r="E12" s="21" t="s">
        <v>78</v>
      </c>
      <c r="F12" s="22" t="s">
        <v>79</v>
      </c>
      <c r="G12" s="11">
        <v>45000</v>
      </c>
      <c r="H12" s="11"/>
      <c r="I12" s="11"/>
      <c r="J12" s="9">
        <f>SUM(G12:I12)</f>
        <v>45000</v>
      </c>
      <c r="K12" s="9">
        <f>SUM(K11,-J12)</f>
        <v>955000</v>
      </c>
    </row>
    <row r="13" spans="1:11" s="2" customFormat="1" ht="30" customHeight="1">
      <c r="A13" s="19">
        <v>44260</v>
      </c>
      <c r="B13" s="13" t="s">
        <v>92</v>
      </c>
      <c r="C13" s="20">
        <v>224374</v>
      </c>
      <c r="D13" s="24" t="s">
        <v>93</v>
      </c>
      <c r="E13" s="21" t="s">
        <v>94</v>
      </c>
      <c r="F13" s="22" t="s">
        <v>95</v>
      </c>
      <c r="G13" s="11">
        <v>8838</v>
      </c>
      <c r="H13" s="11">
        <v>1679</v>
      </c>
      <c r="I13" s="11"/>
      <c r="J13" s="9">
        <f t="shared" ref="J13:J17" si="0">SUM(G13:I13)</f>
        <v>10517</v>
      </c>
      <c r="K13" s="9">
        <f t="shared" ref="K13:K18" si="1">SUM(K12,-J13)</f>
        <v>944483</v>
      </c>
    </row>
    <row r="14" spans="1:11" s="2" customFormat="1" ht="30" customHeight="1">
      <c r="A14" s="19">
        <v>44266</v>
      </c>
      <c r="B14" s="13" t="s">
        <v>96</v>
      </c>
      <c r="C14" s="20" t="s">
        <v>97</v>
      </c>
      <c r="D14" s="24" t="s">
        <v>15</v>
      </c>
      <c r="E14" s="21" t="s">
        <v>16</v>
      </c>
      <c r="F14" s="22" t="s">
        <v>133</v>
      </c>
      <c r="G14" s="11">
        <v>187395</v>
      </c>
      <c r="H14" s="11">
        <v>35605</v>
      </c>
      <c r="I14" s="11">
        <v>7496</v>
      </c>
      <c r="J14" s="9">
        <f>SUM(G14:H14)</f>
        <v>223000</v>
      </c>
      <c r="K14" s="9">
        <f t="shared" si="1"/>
        <v>721483</v>
      </c>
    </row>
    <row r="15" spans="1:11" s="2" customFormat="1" ht="30" customHeight="1">
      <c r="A15" s="19">
        <v>44267</v>
      </c>
      <c r="B15" s="13" t="s">
        <v>98</v>
      </c>
      <c r="C15" s="20">
        <v>142249</v>
      </c>
      <c r="D15" s="24" t="s">
        <v>99</v>
      </c>
      <c r="E15" s="21" t="s">
        <v>78</v>
      </c>
      <c r="F15" s="22" t="s">
        <v>100</v>
      </c>
      <c r="G15" s="11">
        <v>48000</v>
      </c>
      <c r="H15" s="11"/>
      <c r="I15" s="11"/>
      <c r="J15" s="9">
        <f t="shared" si="0"/>
        <v>48000</v>
      </c>
      <c r="K15" s="9">
        <f t="shared" si="1"/>
        <v>673483</v>
      </c>
    </row>
    <row r="16" spans="1:11" s="2" customFormat="1" ht="31.5" customHeight="1">
      <c r="A16" s="19">
        <v>44273</v>
      </c>
      <c r="B16" s="13" t="s">
        <v>61</v>
      </c>
      <c r="C16" s="20">
        <v>97</v>
      </c>
      <c r="D16" s="24" t="s">
        <v>103</v>
      </c>
      <c r="E16" s="21" t="s">
        <v>17</v>
      </c>
      <c r="F16" s="22" t="s">
        <v>104</v>
      </c>
      <c r="G16" s="11">
        <v>275000</v>
      </c>
      <c r="H16" s="11"/>
      <c r="I16" s="11"/>
      <c r="J16" s="9">
        <f t="shared" si="0"/>
        <v>275000</v>
      </c>
      <c r="K16" s="9">
        <f t="shared" si="1"/>
        <v>398483</v>
      </c>
    </row>
    <row r="17" spans="1:14" s="2" customFormat="1" ht="30" customHeight="1">
      <c r="A17" s="19">
        <v>44280</v>
      </c>
      <c r="B17" s="13" t="s">
        <v>115</v>
      </c>
      <c r="C17" s="20" t="s">
        <v>116</v>
      </c>
      <c r="D17" s="24" t="s">
        <v>112</v>
      </c>
      <c r="E17" s="21" t="s">
        <v>113</v>
      </c>
      <c r="F17" s="22" t="s">
        <v>117</v>
      </c>
      <c r="G17" s="11">
        <v>40675</v>
      </c>
      <c r="H17" s="11">
        <v>3624</v>
      </c>
      <c r="I17" s="11"/>
      <c r="J17" s="9">
        <f t="shared" si="0"/>
        <v>44299</v>
      </c>
      <c r="K17" s="9">
        <f t="shared" si="1"/>
        <v>354184</v>
      </c>
    </row>
    <row r="18" spans="1:14" s="2" customFormat="1" ht="45" customHeight="1">
      <c r="A18" s="19">
        <v>44281</v>
      </c>
      <c r="B18" s="13" t="s">
        <v>118</v>
      </c>
      <c r="C18" s="26" t="s">
        <v>119</v>
      </c>
      <c r="D18" s="24" t="s">
        <v>120</v>
      </c>
      <c r="E18" s="21" t="s">
        <v>121</v>
      </c>
      <c r="F18" s="22" t="s">
        <v>122</v>
      </c>
      <c r="G18" s="11">
        <v>150000</v>
      </c>
      <c r="H18" s="11"/>
      <c r="I18" s="11">
        <v>9000</v>
      </c>
      <c r="J18" s="9">
        <f>SUM(G18:H18)</f>
        <v>150000</v>
      </c>
      <c r="K18" s="9">
        <f t="shared" si="1"/>
        <v>204184</v>
      </c>
    </row>
    <row r="19" spans="1:14" s="2" customFormat="1" ht="31.5" customHeight="1">
      <c r="A19" s="104" t="s">
        <v>18</v>
      </c>
      <c r="B19" s="105"/>
      <c r="C19" s="105"/>
      <c r="D19" s="105"/>
      <c r="E19" s="105"/>
      <c r="F19" s="106"/>
      <c r="G19" s="11">
        <f>SUM(G12:G18)</f>
        <v>754908</v>
      </c>
      <c r="H19" s="11">
        <f t="shared" ref="H19:J19" si="2">SUM(H12:H18)</f>
        <v>40908</v>
      </c>
      <c r="I19" s="11">
        <f>SUM(I14:I18)</f>
        <v>16496</v>
      </c>
      <c r="J19" s="11">
        <f t="shared" si="2"/>
        <v>795816</v>
      </c>
      <c r="K19" s="11">
        <f>SUM(K18,J19)</f>
        <v>1000000</v>
      </c>
    </row>
    <row r="20" spans="1:14" s="2" customFormat="1" ht="30" customHeight="1">
      <c r="A20" s="12"/>
      <c r="B20" s="12"/>
      <c r="C20" s="12"/>
      <c r="D20" s="12"/>
      <c r="E20" s="12"/>
      <c r="F20" s="12"/>
      <c r="G20" s="12"/>
      <c r="H20" s="12"/>
      <c r="I20" s="36"/>
      <c r="J20" s="12"/>
      <c r="K20" s="12"/>
    </row>
    <row r="21" spans="1:14" s="2" customFormat="1" ht="30" customHeight="1">
      <c r="A21" s="94" t="s">
        <v>67</v>
      </c>
      <c r="B21" s="94"/>
      <c r="C21" s="94"/>
      <c r="D21" s="94"/>
      <c r="E21" s="94"/>
      <c r="F21" s="94"/>
      <c r="G21" s="94"/>
      <c r="H21" s="94"/>
      <c r="I21" s="94"/>
      <c r="J21" s="94"/>
      <c r="K21" s="95"/>
    </row>
    <row r="22" spans="1:14" s="2" customFormat="1" ht="12" customHeight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7"/>
    </row>
    <row r="23" spans="1:14" s="2" customFormat="1" ht="30" customHeight="1">
      <c r="A23" s="98" t="s">
        <v>4</v>
      </c>
      <c r="B23" s="100" t="s">
        <v>5</v>
      </c>
      <c r="C23" s="100" t="s">
        <v>19</v>
      </c>
      <c r="D23" s="98" t="s">
        <v>7</v>
      </c>
      <c r="E23" s="98" t="s">
        <v>22</v>
      </c>
      <c r="F23" s="98" t="s">
        <v>9</v>
      </c>
      <c r="G23" s="102" t="s">
        <v>10</v>
      </c>
      <c r="H23" s="102" t="s">
        <v>11</v>
      </c>
      <c r="I23" s="93" t="s">
        <v>12</v>
      </c>
      <c r="J23" s="91" t="s">
        <v>13</v>
      </c>
      <c r="K23" s="15" t="s">
        <v>20</v>
      </c>
    </row>
    <row r="24" spans="1:14" s="2" customFormat="1" ht="30" customHeight="1">
      <c r="A24" s="99"/>
      <c r="B24" s="101"/>
      <c r="C24" s="101"/>
      <c r="D24" s="99"/>
      <c r="E24" s="99"/>
      <c r="F24" s="99"/>
      <c r="G24" s="103"/>
      <c r="H24" s="103"/>
      <c r="I24" s="90"/>
      <c r="J24" s="92"/>
      <c r="K24" s="16">
        <v>1450000</v>
      </c>
      <c r="N24" s="2" t="s">
        <v>137</v>
      </c>
    </row>
    <row r="25" spans="1:14" s="2" customFormat="1" ht="30" customHeight="1">
      <c r="A25" s="19">
        <v>44246</v>
      </c>
      <c r="B25" s="13" t="s">
        <v>31</v>
      </c>
      <c r="C25" s="20" t="s">
        <v>32</v>
      </c>
      <c r="D25" s="10" t="s">
        <v>33</v>
      </c>
      <c r="E25" s="21" t="s">
        <v>23</v>
      </c>
      <c r="F25" s="22" t="s">
        <v>34</v>
      </c>
      <c r="G25" s="11">
        <v>70450</v>
      </c>
      <c r="H25" s="11"/>
      <c r="I25" s="11"/>
      <c r="J25" s="11">
        <f>SUM(G25:I25)</f>
        <v>70450</v>
      </c>
      <c r="K25" s="11">
        <f>SUM(K24,-J25)</f>
        <v>1379550</v>
      </c>
    </row>
    <row r="26" spans="1:14" s="2" customFormat="1" ht="30" customHeight="1">
      <c r="A26" s="19">
        <v>44249</v>
      </c>
      <c r="B26" s="13" t="s">
        <v>68</v>
      </c>
      <c r="C26" s="20">
        <v>1754</v>
      </c>
      <c r="D26" s="10" t="s">
        <v>69</v>
      </c>
      <c r="E26" s="21" t="s">
        <v>70</v>
      </c>
      <c r="F26" s="22" t="s">
        <v>71</v>
      </c>
      <c r="G26" s="11">
        <v>41000</v>
      </c>
      <c r="H26" s="11"/>
      <c r="I26" s="11"/>
      <c r="J26" s="11">
        <f>SUM(G26:I26)</f>
        <v>41000</v>
      </c>
      <c r="K26" s="11">
        <f t="shared" ref="K26:K45" si="3">SUM(K25,-J26)</f>
        <v>1338550</v>
      </c>
    </row>
    <row r="27" spans="1:14" s="2" customFormat="1" ht="30" customHeight="1">
      <c r="A27" s="19">
        <v>44249</v>
      </c>
      <c r="B27" s="13" t="s">
        <v>72</v>
      </c>
      <c r="C27" s="20" t="s">
        <v>73</v>
      </c>
      <c r="D27" s="10" t="s">
        <v>74</v>
      </c>
      <c r="E27" s="21" t="s">
        <v>21</v>
      </c>
      <c r="F27" s="22" t="s">
        <v>75</v>
      </c>
      <c r="G27" s="11">
        <v>225546</v>
      </c>
      <c r="H27" s="11">
        <v>42854</v>
      </c>
      <c r="I27" s="11"/>
      <c r="J27" s="11">
        <f>SUM(G27:I27)</f>
        <v>268400</v>
      </c>
      <c r="K27" s="11">
        <f t="shared" si="3"/>
        <v>1070150</v>
      </c>
    </row>
    <row r="28" spans="1:14" s="2" customFormat="1" ht="45.75" customHeight="1">
      <c r="A28" s="19">
        <v>44250</v>
      </c>
      <c r="B28" s="13" t="s">
        <v>35</v>
      </c>
      <c r="C28" s="13" t="s">
        <v>35</v>
      </c>
      <c r="D28" s="10" t="s">
        <v>130</v>
      </c>
      <c r="E28" s="21">
        <v>98644598</v>
      </c>
      <c r="F28" s="22" t="s">
        <v>139</v>
      </c>
      <c r="G28" s="11">
        <v>14850</v>
      </c>
      <c r="H28" s="25"/>
      <c r="I28" s="11"/>
      <c r="J28" s="11">
        <f t="shared" ref="J28:J44" si="4">SUM(G28:I28)</f>
        <v>14850</v>
      </c>
      <c r="K28" s="11">
        <f t="shared" si="3"/>
        <v>1055300</v>
      </c>
    </row>
    <row r="29" spans="1:14" s="2" customFormat="1" ht="30" customHeight="1">
      <c r="A29" s="19">
        <v>44252</v>
      </c>
      <c r="B29" s="13" t="s">
        <v>36</v>
      </c>
      <c r="C29" s="20" t="s">
        <v>37</v>
      </c>
      <c r="D29" s="10" t="s">
        <v>33</v>
      </c>
      <c r="E29" s="21" t="s">
        <v>23</v>
      </c>
      <c r="F29" s="22" t="s">
        <v>38</v>
      </c>
      <c r="G29" s="11">
        <v>39600</v>
      </c>
      <c r="H29" s="25"/>
      <c r="I29" s="11"/>
      <c r="J29" s="11">
        <f t="shared" si="4"/>
        <v>39600</v>
      </c>
      <c r="K29" s="11">
        <f t="shared" si="3"/>
        <v>1015700</v>
      </c>
    </row>
    <row r="30" spans="1:14" s="2" customFormat="1" ht="30" customHeight="1">
      <c r="A30" s="19">
        <v>44253</v>
      </c>
      <c r="B30" s="13" t="s">
        <v>80</v>
      </c>
      <c r="C30" s="26" t="s">
        <v>131</v>
      </c>
      <c r="D30" s="10" t="s">
        <v>81</v>
      </c>
      <c r="E30" s="21" t="s">
        <v>82</v>
      </c>
      <c r="F30" s="22" t="s">
        <v>83</v>
      </c>
      <c r="G30" s="11">
        <v>70000</v>
      </c>
      <c r="H30" s="25"/>
      <c r="I30" s="11"/>
      <c r="J30" s="11">
        <f t="shared" si="4"/>
        <v>70000</v>
      </c>
      <c r="K30" s="11">
        <f t="shared" si="3"/>
        <v>945700</v>
      </c>
    </row>
    <row r="31" spans="1:14" s="2" customFormat="1" ht="41.25" customHeight="1">
      <c r="A31" s="19">
        <v>44256</v>
      </c>
      <c r="B31" s="13" t="s">
        <v>39</v>
      </c>
      <c r="C31" s="20" t="s">
        <v>40</v>
      </c>
      <c r="D31" s="10" t="s">
        <v>33</v>
      </c>
      <c r="E31" s="21" t="s">
        <v>23</v>
      </c>
      <c r="F31" s="22" t="s">
        <v>41</v>
      </c>
      <c r="G31" s="11">
        <v>44550</v>
      </c>
      <c r="H31" s="11"/>
      <c r="I31" s="11"/>
      <c r="J31" s="11">
        <f t="shared" si="4"/>
        <v>44550</v>
      </c>
      <c r="K31" s="11">
        <f t="shared" si="3"/>
        <v>901150</v>
      </c>
    </row>
    <row r="32" spans="1:14" s="2" customFormat="1" ht="30" customHeight="1">
      <c r="A32" s="19">
        <v>44259</v>
      </c>
      <c r="B32" s="13" t="s">
        <v>52</v>
      </c>
      <c r="C32" s="20" t="s">
        <v>135</v>
      </c>
      <c r="D32" s="10" t="s">
        <v>33</v>
      </c>
      <c r="E32" s="21" t="s">
        <v>24</v>
      </c>
      <c r="F32" s="22" t="s">
        <v>42</v>
      </c>
      <c r="G32" s="11">
        <v>25850</v>
      </c>
      <c r="H32" s="11"/>
      <c r="I32" s="11"/>
      <c r="J32" s="11">
        <f t="shared" si="4"/>
        <v>25850</v>
      </c>
      <c r="K32" s="11">
        <f t="shared" si="3"/>
        <v>875300</v>
      </c>
    </row>
    <row r="33" spans="1:11" s="2" customFormat="1" ht="30" customHeight="1">
      <c r="A33" s="19">
        <v>44260</v>
      </c>
      <c r="B33" s="13" t="s">
        <v>53</v>
      </c>
      <c r="C33" s="20" t="s">
        <v>57</v>
      </c>
      <c r="D33" s="24" t="s">
        <v>138</v>
      </c>
      <c r="E33" s="21" t="s">
        <v>54</v>
      </c>
      <c r="F33" s="22" t="s">
        <v>55</v>
      </c>
      <c r="G33" s="11">
        <v>2689</v>
      </c>
      <c r="H33" s="11">
        <v>511</v>
      </c>
      <c r="I33" s="11"/>
      <c r="J33" s="11">
        <f t="shared" si="4"/>
        <v>3200</v>
      </c>
      <c r="K33" s="11">
        <f t="shared" si="3"/>
        <v>872100</v>
      </c>
    </row>
    <row r="34" spans="1:11" s="2" customFormat="1" ht="30" customHeight="1">
      <c r="A34" s="19">
        <v>44260</v>
      </c>
      <c r="B34" s="13" t="s">
        <v>56</v>
      </c>
      <c r="C34" s="20" t="s">
        <v>132</v>
      </c>
      <c r="D34" s="24" t="s">
        <v>140</v>
      </c>
      <c r="E34" s="21" t="s">
        <v>58</v>
      </c>
      <c r="F34" s="22" t="s">
        <v>59</v>
      </c>
      <c r="G34" s="11">
        <v>1765</v>
      </c>
      <c r="H34" s="11">
        <v>335</v>
      </c>
      <c r="I34" s="11"/>
      <c r="J34" s="11">
        <f t="shared" si="4"/>
        <v>2100</v>
      </c>
      <c r="K34" s="11">
        <f t="shared" si="3"/>
        <v>870000</v>
      </c>
    </row>
    <row r="35" spans="1:11" s="2" customFormat="1" ht="69" customHeight="1">
      <c r="A35" s="19">
        <v>44264</v>
      </c>
      <c r="B35" s="13" t="s">
        <v>43</v>
      </c>
      <c r="C35" s="20" t="s">
        <v>44</v>
      </c>
      <c r="D35" s="10" t="s">
        <v>33</v>
      </c>
      <c r="E35" s="21" t="s">
        <v>24</v>
      </c>
      <c r="F35" s="22" t="s">
        <v>42</v>
      </c>
      <c r="G35" s="11">
        <v>69300</v>
      </c>
      <c r="H35" s="11"/>
      <c r="I35" s="11"/>
      <c r="J35" s="11">
        <f t="shared" si="4"/>
        <v>69300</v>
      </c>
      <c r="K35" s="11">
        <f t="shared" si="3"/>
        <v>800700</v>
      </c>
    </row>
    <row r="36" spans="1:11" s="2" customFormat="1" ht="54" customHeight="1">
      <c r="A36" s="19">
        <v>44267</v>
      </c>
      <c r="B36" s="13" t="s">
        <v>45</v>
      </c>
      <c r="C36" s="20" t="s">
        <v>46</v>
      </c>
      <c r="D36" s="10" t="s">
        <v>33</v>
      </c>
      <c r="E36" s="21" t="s">
        <v>24</v>
      </c>
      <c r="F36" s="22" t="s">
        <v>42</v>
      </c>
      <c r="G36" s="11">
        <v>54450</v>
      </c>
      <c r="H36" s="11"/>
      <c r="I36" s="11"/>
      <c r="J36" s="11">
        <f t="shared" si="4"/>
        <v>54450</v>
      </c>
      <c r="K36" s="11">
        <f t="shared" si="3"/>
        <v>746250</v>
      </c>
    </row>
    <row r="37" spans="1:11" s="2" customFormat="1" ht="56.25" customHeight="1">
      <c r="A37" s="23">
        <v>44271</v>
      </c>
      <c r="B37" s="13" t="s">
        <v>47</v>
      </c>
      <c r="C37" s="20" t="s">
        <v>48</v>
      </c>
      <c r="D37" s="10" t="s">
        <v>33</v>
      </c>
      <c r="E37" s="21" t="s">
        <v>24</v>
      </c>
      <c r="F37" s="22" t="s">
        <v>42</v>
      </c>
      <c r="G37" s="11">
        <v>54450</v>
      </c>
      <c r="H37" s="11"/>
      <c r="I37" s="11"/>
      <c r="J37" s="11">
        <f t="shared" si="4"/>
        <v>54450</v>
      </c>
      <c r="K37" s="11">
        <f t="shared" si="3"/>
        <v>691800</v>
      </c>
    </row>
    <row r="38" spans="1:11" s="2" customFormat="1" ht="44.25" customHeight="1">
      <c r="A38" s="19">
        <v>44272</v>
      </c>
      <c r="B38" s="13" t="s">
        <v>101</v>
      </c>
      <c r="C38" s="20">
        <v>1788</v>
      </c>
      <c r="D38" s="24" t="s">
        <v>69</v>
      </c>
      <c r="E38" s="21" t="s">
        <v>70</v>
      </c>
      <c r="F38" s="22" t="s">
        <v>141</v>
      </c>
      <c r="G38" s="11">
        <v>60000</v>
      </c>
      <c r="H38" s="11"/>
      <c r="I38" s="11"/>
      <c r="J38" s="11">
        <f t="shared" si="4"/>
        <v>60000</v>
      </c>
      <c r="K38" s="11">
        <f t="shared" si="3"/>
        <v>631800</v>
      </c>
    </row>
    <row r="39" spans="1:11" s="2" customFormat="1" ht="44.25" customHeight="1">
      <c r="A39" s="19">
        <v>44272</v>
      </c>
      <c r="B39" s="13" t="s">
        <v>102</v>
      </c>
      <c r="C39" s="20">
        <v>1789</v>
      </c>
      <c r="D39" s="24" t="s">
        <v>69</v>
      </c>
      <c r="E39" s="21" t="s">
        <v>70</v>
      </c>
      <c r="F39" s="22" t="s">
        <v>142</v>
      </c>
      <c r="G39" s="11">
        <v>182000</v>
      </c>
      <c r="H39" s="11"/>
      <c r="I39" s="11"/>
      <c r="J39" s="11">
        <f t="shared" si="4"/>
        <v>182000</v>
      </c>
      <c r="K39" s="11">
        <f t="shared" si="3"/>
        <v>449800</v>
      </c>
    </row>
    <row r="40" spans="1:11" s="2" customFormat="1" ht="30.75" customHeight="1">
      <c r="A40" s="19">
        <v>44278</v>
      </c>
      <c r="B40" s="13" t="s">
        <v>60</v>
      </c>
      <c r="C40" s="20" t="s">
        <v>60</v>
      </c>
      <c r="D40" s="24" t="s">
        <v>62</v>
      </c>
      <c r="E40" s="21">
        <v>70382183</v>
      </c>
      <c r="F40" s="22" t="s">
        <v>63</v>
      </c>
      <c r="G40" s="11">
        <v>24000</v>
      </c>
      <c r="H40" s="11"/>
      <c r="I40" s="11"/>
      <c r="J40" s="11">
        <f t="shared" si="4"/>
        <v>24000</v>
      </c>
      <c r="K40" s="11">
        <f t="shared" si="3"/>
        <v>425800</v>
      </c>
    </row>
    <row r="41" spans="1:11" s="2" customFormat="1" ht="44.25" customHeight="1">
      <c r="A41" s="19">
        <v>44278</v>
      </c>
      <c r="B41" s="13" t="s">
        <v>64</v>
      </c>
      <c r="C41" s="20" t="s">
        <v>64</v>
      </c>
      <c r="D41" s="24" t="s">
        <v>65</v>
      </c>
      <c r="E41" s="21">
        <v>42751740</v>
      </c>
      <c r="F41" s="22" t="s">
        <v>66</v>
      </c>
      <c r="G41" s="11">
        <v>15000</v>
      </c>
      <c r="H41" s="11"/>
      <c r="I41" s="11"/>
      <c r="J41" s="11">
        <f t="shared" si="4"/>
        <v>15000</v>
      </c>
      <c r="K41" s="11">
        <f t="shared" si="3"/>
        <v>410800</v>
      </c>
    </row>
    <row r="42" spans="1:11" s="2" customFormat="1" ht="44.25" customHeight="1">
      <c r="A42" s="19">
        <v>44280</v>
      </c>
      <c r="B42" s="13" t="s">
        <v>105</v>
      </c>
      <c r="C42" s="20" t="s">
        <v>106</v>
      </c>
      <c r="D42" s="24" t="s">
        <v>107</v>
      </c>
      <c r="E42" s="21" t="s">
        <v>108</v>
      </c>
      <c r="F42" s="22" t="s">
        <v>109</v>
      </c>
      <c r="G42" s="11">
        <v>31008</v>
      </c>
      <c r="H42" s="11">
        <v>3992</v>
      </c>
      <c r="I42" s="11"/>
      <c r="J42" s="11">
        <f t="shared" si="4"/>
        <v>35000</v>
      </c>
      <c r="K42" s="11">
        <f t="shared" si="3"/>
        <v>375800</v>
      </c>
    </row>
    <row r="43" spans="1:11" s="2" customFormat="1" ht="44.25" customHeight="1">
      <c r="A43" s="19">
        <v>44280</v>
      </c>
      <c r="B43" s="13" t="s">
        <v>110</v>
      </c>
      <c r="C43" s="20" t="s">
        <v>111</v>
      </c>
      <c r="D43" s="24" t="s">
        <v>112</v>
      </c>
      <c r="E43" s="21" t="s">
        <v>113</v>
      </c>
      <c r="F43" s="22" t="s">
        <v>114</v>
      </c>
      <c r="G43" s="11">
        <v>19665</v>
      </c>
      <c r="H43" s="11">
        <v>3736</v>
      </c>
      <c r="I43" s="11"/>
      <c r="J43" s="11">
        <f t="shared" si="4"/>
        <v>23401</v>
      </c>
      <c r="K43" s="11">
        <f t="shared" si="3"/>
        <v>352399</v>
      </c>
    </row>
    <row r="44" spans="1:11" s="2" customFormat="1" ht="67.5" customHeight="1">
      <c r="A44" s="19">
        <v>44280</v>
      </c>
      <c r="B44" s="13" t="s">
        <v>49</v>
      </c>
      <c r="C44" s="20" t="s">
        <v>50</v>
      </c>
      <c r="D44" s="10" t="s">
        <v>33</v>
      </c>
      <c r="E44" s="21" t="s">
        <v>24</v>
      </c>
      <c r="F44" s="22" t="s">
        <v>42</v>
      </c>
      <c r="G44" s="11">
        <v>89100</v>
      </c>
      <c r="H44" s="11"/>
      <c r="I44" s="11"/>
      <c r="J44" s="11">
        <f t="shared" si="4"/>
        <v>89100</v>
      </c>
      <c r="K44" s="11">
        <f t="shared" si="3"/>
        <v>263299</v>
      </c>
    </row>
    <row r="45" spans="1:11" s="2" customFormat="1" ht="30" customHeight="1">
      <c r="A45" s="19">
        <v>44291</v>
      </c>
      <c r="B45" s="13" t="s">
        <v>123</v>
      </c>
      <c r="C45" s="20">
        <v>31441</v>
      </c>
      <c r="D45" s="24" t="s">
        <v>107</v>
      </c>
      <c r="E45" s="21" t="s">
        <v>108</v>
      </c>
      <c r="F45" s="22" t="s">
        <v>124</v>
      </c>
      <c r="G45" s="11">
        <v>21008</v>
      </c>
      <c r="H45" s="9">
        <v>3992</v>
      </c>
      <c r="I45" s="9"/>
      <c r="J45" s="11">
        <f>SUM(G45:I45)</f>
        <v>25000</v>
      </c>
      <c r="K45" s="11">
        <f t="shared" si="3"/>
        <v>238299</v>
      </c>
    </row>
    <row r="46" spans="1:11" s="2" customFormat="1" ht="30" customHeight="1">
      <c r="A46" s="19">
        <v>44291</v>
      </c>
      <c r="B46" s="13" t="s">
        <v>51</v>
      </c>
      <c r="C46" s="20">
        <v>83757</v>
      </c>
      <c r="D46" s="10" t="s">
        <v>33</v>
      </c>
      <c r="E46" s="21" t="s">
        <v>24</v>
      </c>
      <c r="F46" s="22" t="s">
        <v>42</v>
      </c>
      <c r="G46" s="11">
        <v>4950</v>
      </c>
      <c r="H46" s="11"/>
      <c r="I46" s="11"/>
      <c r="J46" s="11">
        <f>SUM(G46:I46)</f>
        <v>4950</v>
      </c>
      <c r="K46" s="11">
        <f>SUM(K45,-J46)</f>
        <v>233349</v>
      </c>
    </row>
    <row r="47" spans="1:11" s="2" customFormat="1" ht="30" customHeight="1">
      <c r="A47" s="19">
        <v>44293</v>
      </c>
      <c r="B47" s="13" t="s">
        <v>125</v>
      </c>
      <c r="C47" s="20">
        <v>731</v>
      </c>
      <c r="D47" s="24" t="s">
        <v>126</v>
      </c>
      <c r="E47" s="21" t="s">
        <v>127</v>
      </c>
      <c r="F47" s="22" t="s">
        <v>128</v>
      </c>
      <c r="G47" s="11">
        <v>120000</v>
      </c>
      <c r="H47" s="11"/>
      <c r="I47" s="11"/>
      <c r="J47" s="11">
        <f>SUM(G47:I47)</f>
        <v>120000</v>
      </c>
      <c r="K47" s="11">
        <f>SUM(K46,-J47)</f>
        <v>113349</v>
      </c>
    </row>
    <row r="48" spans="1:11" s="2" customFormat="1" ht="30" customHeight="1">
      <c r="A48" s="19">
        <v>44305</v>
      </c>
      <c r="B48" s="13" t="s">
        <v>136</v>
      </c>
      <c r="C48" s="20">
        <v>84935</v>
      </c>
      <c r="D48" s="10" t="s">
        <v>33</v>
      </c>
      <c r="E48" s="21" t="s">
        <v>24</v>
      </c>
      <c r="F48" s="22" t="s">
        <v>42</v>
      </c>
      <c r="G48" s="11">
        <v>4950</v>
      </c>
      <c r="H48" s="11"/>
      <c r="I48" s="11"/>
      <c r="J48" s="11">
        <f>SUM(G48:I48)</f>
        <v>4950</v>
      </c>
      <c r="K48" s="11">
        <f>SUM(K47,-J48)</f>
        <v>108399</v>
      </c>
    </row>
    <row r="49" spans="1:12" s="2" customFormat="1" ht="30" customHeight="1">
      <c r="A49" s="104" t="s">
        <v>18</v>
      </c>
      <c r="B49" s="105"/>
      <c r="C49" s="105"/>
      <c r="D49" s="105"/>
      <c r="E49" s="105"/>
      <c r="F49" s="106"/>
      <c r="G49" s="11">
        <f>SUM(G25:G48)</f>
        <v>1286181</v>
      </c>
      <c r="H49" s="11">
        <f>SUM(H25:H48)</f>
        <v>55420</v>
      </c>
      <c r="I49" s="11">
        <f>SUM(I25:I48)</f>
        <v>0</v>
      </c>
      <c r="J49" s="11">
        <f>SUM(J25:J48)</f>
        <v>1341601</v>
      </c>
      <c r="K49" s="33">
        <f>SUM(K47,J49)</f>
        <v>1454950</v>
      </c>
    </row>
    <row r="50" spans="1:12" s="2" customFormat="1" ht="12" customHeight="1">
      <c r="A50" s="27"/>
      <c r="B50" s="28"/>
      <c r="C50" s="28"/>
      <c r="D50" s="28"/>
      <c r="E50" s="28"/>
      <c r="F50" s="28"/>
      <c r="G50" s="29"/>
      <c r="H50" s="30"/>
      <c r="I50" s="30"/>
      <c r="J50" s="30"/>
      <c r="K50" s="31"/>
    </row>
    <row r="51" spans="1:12" s="2" customFormat="1" ht="27" customHeight="1">
      <c r="A51" s="112" t="s">
        <v>30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</row>
    <row r="52" spans="1:12" s="2" customFormat="1" ht="30" customHeight="1">
      <c r="A52" s="98" t="s">
        <v>4</v>
      </c>
      <c r="B52" s="100" t="s">
        <v>5</v>
      </c>
      <c r="C52" s="100" t="s">
        <v>19</v>
      </c>
      <c r="D52" s="98" t="s">
        <v>7</v>
      </c>
      <c r="E52" s="98" t="s">
        <v>22</v>
      </c>
      <c r="F52" s="98" t="s">
        <v>9</v>
      </c>
      <c r="G52" s="102" t="s">
        <v>10</v>
      </c>
      <c r="H52" s="102" t="s">
        <v>11</v>
      </c>
      <c r="I52" s="102"/>
      <c r="J52" s="91" t="s">
        <v>13</v>
      </c>
      <c r="K52" s="17" t="s">
        <v>20</v>
      </c>
    </row>
    <row r="53" spans="1:12" s="2" customFormat="1" ht="32.25" customHeight="1">
      <c r="A53" s="110"/>
      <c r="B53" s="111"/>
      <c r="C53" s="111"/>
      <c r="D53" s="110"/>
      <c r="E53" s="110"/>
      <c r="F53" s="110"/>
      <c r="G53" s="115"/>
      <c r="H53" s="115"/>
      <c r="I53" s="103"/>
      <c r="J53" s="114"/>
      <c r="K53" s="18">
        <v>350000</v>
      </c>
    </row>
    <row r="54" spans="1:12" s="2" customFormat="1" ht="20.25" customHeight="1">
      <c r="A54" s="19">
        <v>44253</v>
      </c>
      <c r="B54" s="13" t="s">
        <v>84</v>
      </c>
      <c r="C54" s="20">
        <v>39014</v>
      </c>
      <c r="D54" s="10" t="s">
        <v>85</v>
      </c>
      <c r="E54" s="21" t="s">
        <v>86</v>
      </c>
      <c r="F54" s="22" t="s">
        <v>87</v>
      </c>
      <c r="G54" s="11">
        <v>17000</v>
      </c>
      <c r="H54" s="11"/>
      <c r="I54" s="11"/>
      <c r="J54" s="11">
        <f>SUM(G54:I54)</f>
        <v>17000</v>
      </c>
      <c r="K54" s="14">
        <f>SUM(K53,-J54)</f>
        <v>333000</v>
      </c>
      <c r="L54" s="2" t="s">
        <v>25</v>
      </c>
    </row>
    <row r="55" spans="1:12" s="2" customFormat="1" ht="30" customHeight="1">
      <c r="A55" s="19">
        <v>44260</v>
      </c>
      <c r="B55" s="13" t="s">
        <v>88</v>
      </c>
      <c r="C55" s="20">
        <v>7800</v>
      </c>
      <c r="D55" s="24" t="s">
        <v>89</v>
      </c>
      <c r="E55" s="21" t="s">
        <v>90</v>
      </c>
      <c r="F55" s="22" t="s">
        <v>91</v>
      </c>
      <c r="G55" s="11">
        <v>16135</v>
      </c>
      <c r="H55" s="11">
        <v>3065</v>
      </c>
      <c r="I55" s="11"/>
      <c r="J55" s="11">
        <f t="shared" ref="J55" si="5">SUM(G55:I55)</f>
        <v>19200</v>
      </c>
      <c r="K55" s="14">
        <f>SUM(K54,-J55)</f>
        <v>313800</v>
      </c>
    </row>
    <row r="56" spans="1:12" s="2" customFormat="1" ht="19.5" customHeight="1">
      <c r="A56" s="104" t="s">
        <v>18</v>
      </c>
      <c r="B56" s="105"/>
      <c r="C56" s="105"/>
      <c r="D56" s="105"/>
      <c r="E56" s="105"/>
      <c r="F56" s="106"/>
      <c r="G56" s="9">
        <f>SUM(G54:G55)</f>
        <v>33135</v>
      </c>
      <c r="H56" s="9">
        <f t="shared" ref="H56:I56" si="6">SUM(H54:H55)</f>
        <v>3065</v>
      </c>
      <c r="I56" s="9">
        <f t="shared" si="6"/>
        <v>0</v>
      </c>
      <c r="J56" s="9">
        <f>SUM(J54:J55)</f>
        <v>36200</v>
      </c>
      <c r="K56" s="32">
        <f>SUM(K55,J56)</f>
        <v>350000</v>
      </c>
    </row>
    <row r="57" spans="1:12" s="2" customFormat="1" ht="21.75" customHeight="1">
      <c r="A57" s="104" t="s">
        <v>26</v>
      </c>
      <c r="B57" s="108"/>
      <c r="C57" s="108"/>
      <c r="D57" s="108"/>
      <c r="E57" s="108"/>
      <c r="F57" s="109"/>
      <c r="G57" s="14">
        <f>SUM(G19,G49,G56)</f>
        <v>2074224</v>
      </c>
      <c r="H57" s="14">
        <f>SUM(H19,H49,H56)</f>
        <v>99393</v>
      </c>
      <c r="I57" s="14">
        <f>SUM(I19,I49,I56)</f>
        <v>16496</v>
      </c>
      <c r="J57" s="14">
        <f>SUM(J19,J49,J56)</f>
        <v>2173617</v>
      </c>
      <c r="K57" s="18">
        <f>SUM(K55,K48,K18)</f>
        <v>626383</v>
      </c>
      <c r="L57" s="8">
        <f>SUM(J57:K57)</f>
        <v>2800000</v>
      </c>
    </row>
    <row r="58" spans="1:12" ht="77.25" customHeight="1">
      <c r="A58" s="107" t="s">
        <v>134</v>
      </c>
      <c r="B58" s="107"/>
      <c r="C58" s="107"/>
      <c r="D58" s="34"/>
      <c r="E58" s="34"/>
      <c r="F58" s="35" t="s">
        <v>129</v>
      </c>
      <c r="G58" s="12"/>
    </row>
    <row r="60" spans="1:12" s="2" customFormat="1" ht="24.75" customHeight="1">
      <c r="A60"/>
      <c r="B60"/>
      <c r="C60"/>
      <c r="D60"/>
      <c r="E60"/>
      <c r="F60"/>
      <c r="G60"/>
      <c r="H60"/>
      <c r="I60" s="38"/>
      <c r="J60"/>
      <c r="K60"/>
    </row>
    <row r="61" spans="1:12" s="2" customFormat="1" ht="22.5" customHeight="1">
      <c r="A61"/>
      <c r="B61"/>
      <c r="C61"/>
      <c r="D61"/>
      <c r="E61"/>
      <c r="F61"/>
      <c r="G61"/>
      <c r="H61"/>
      <c r="I61" s="39"/>
      <c r="J61" s="5" t="s">
        <v>1</v>
      </c>
      <c r="K61" s="6"/>
    </row>
    <row r="62" spans="1:12" ht="18" customHeight="1">
      <c r="A62" s="66" t="s">
        <v>2</v>
      </c>
      <c r="B62" s="67"/>
      <c r="C62" s="67"/>
      <c r="D62" s="67"/>
      <c r="E62" s="67"/>
      <c r="F62" s="67"/>
      <c r="G62" s="67"/>
      <c r="H62" s="67"/>
      <c r="I62" s="67"/>
      <c r="J62" s="67"/>
      <c r="K62" s="68"/>
    </row>
    <row r="63" spans="1:12">
      <c r="A63" s="66" t="s">
        <v>3</v>
      </c>
      <c r="B63" s="67"/>
      <c r="C63" s="67"/>
      <c r="D63" s="67"/>
      <c r="E63" s="67"/>
      <c r="F63" s="67"/>
      <c r="G63" s="67"/>
      <c r="H63" s="67"/>
      <c r="I63" s="67"/>
      <c r="J63" s="67"/>
      <c r="K63" s="68"/>
    </row>
    <row r="64" spans="1:12" ht="0.75" customHeight="1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71"/>
    </row>
    <row r="65" spans="1:11" ht="15.75" customHeight="1">
      <c r="A65" s="76" t="s">
        <v>143</v>
      </c>
      <c r="B65" s="77"/>
      <c r="C65" s="77"/>
      <c r="D65" s="77"/>
      <c r="E65" s="77"/>
      <c r="F65" s="77"/>
      <c r="G65" s="77"/>
      <c r="H65" s="77"/>
      <c r="I65" s="77"/>
      <c r="J65" s="77"/>
      <c r="K65" s="78"/>
    </row>
    <row r="66" spans="1:11" ht="3" customHeight="1">
      <c r="A66" s="79"/>
      <c r="B66" s="80"/>
      <c r="C66" s="80"/>
      <c r="D66" s="80"/>
      <c r="E66" s="80"/>
      <c r="F66" s="80"/>
      <c r="G66" s="80"/>
      <c r="H66" s="80"/>
      <c r="I66" s="80"/>
      <c r="J66" s="80"/>
      <c r="K66" s="81"/>
    </row>
    <row r="67" spans="1:11" ht="18" customHeight="1" thickBot="1">
      <c r="A67" s="82" t="s">
        <v>29</v>
      </c>
      <c r="B67" s="83"/>
      <c r="C67" s="83"/>
      <c r="D67" s="83"/>
      <c r="E67" s="83"/>
      <c r="F67" s="83"/>
      <c r="G67" s="83"/>
      <c r="H67" s="83"/>
      <c r="I67" s="83"/>
      <c r="J67" s="83"/>
      <c r="K67" s="84"/>
    </row>
    <row r="68" spans="1:11" s="2" customFormat="1" ht="15.75" customHeight="1">
      <c r="A68" s="85" t="s">
        <v>4</v>
      </c>
      <c r="B68" s="87" t="s">
        <v>5</v>
      </c>
      <c r="C68" s="87" t="s">
        <v>6</v>
      </c>
      <c r="D68" s="85" t="s">
        <v>7</v>
      </c>
      <c r="E68" s="85" t="s">
        <v>8</v>
      </c>
      <c r="F68" s="85" t="s">
        <v>9</v>
      </c>
      <c r="G68" s="89" t="s">
        <v>10</v>
      </c>
      <c r="H68" s="89" t="s">
        <v>11</v>
      </c>
      <c r="I68" s="93" t="s">
        <v>12</v>
      </c>
      <c r="J68" s="91" t="s">
        <v>13</v>
      </c>
      <c r="K68" s="7" t="s">
        <v>14</v>
      </c>
    </row>
    <row r="69" spans="1:11" s="2" customFormat="1" ht="16.5" customHeight="1">
      <c r="A69" s="86"/>
      <c r="B69" s="88"/>
      <c r="C69" s="88"/>
      <c r="D69" s="86"/>
      <c r="E69" s="86"/>
      <c r="F69" s="86"/>
      <c r="G69" s="90"/>
      <c r="H69" s="90"/>
      <c r="I69" s="90"/>
      <c r="J69" s="92"/>
      <c r="K69" s="8"/>
    </row>
    <row r="70" spans="1:11" s="2" customFormat="1" ht="28.5" customHeight="1">
      <c r="A70" s="19"/>
      <c r="B70" s="13">
        <v>33</v>
      </c>
      <c r="C70" s="20"/>
      <c r="D70" s="24"/>
      <c r="E70" s="21"/>
      <c r="F70" s="22"/>
      <c r="G70" s="11"/>
      <c r="H70" s="11"/>
      <c r="I70" s="11"/>
      <c r="J70" s="9"/>
      <c r="K70" s="9"/>
    </row>
    <row r="71" spans="1:11" s="2" customFormat="1" ht="30" customHeight="1">
      <c r="A71" s="19"/>
      <c r="B71" s="13"/>
      <c r="C71" s="20"/>
      <c r="D71" s="24"/>
      <c r="E71" s="21"/>
      <c r="F71" s="22"/>
      <c r="G71" s="11"/>
      <c r="H71" s="11"/>
      <c r="I71" s="11"/>
      <c r="J71" s="9"/>
      <c r="K71" s="9"/>
    </row>
    <row r="72" spans="1:11" s="2" customFormat="1" ht="30" customHeight="1">
      <c r="A72" s="19"/>
      <c r="B72" s="13"/>
      <c r="C72" s="20"/>
      <c r="D72" s="24"/>
      <c r="E72" s="21"/>
      <c r="F72" s="22"/>
      <c r="G72" s="11"/>
      <c r="H72" s="11"/>
      <c r="I72" s="11"/>
      <c r="J72" s="9"/>
      <c r="K72" s="9"/>
    </row>
    <row r="73" spans="1:11" s="2" customFormat="1" ht="30" customHeight="1">
      <c r="A73" s="19"/>
      <c r="B73" s="13"/>
      <c r="C73" s="20"/>
      <c r="D73" s="24"/>
      <c r="E73" s="21"/>
      <c r="F73" s="22"/>
      <c r="G73" s="11"/>
      <c r="H73" s="11"/>
      <c r="I73" s="11"/>
      <c r="J73" s="9"/>
      <c r="K73" s="9"/>
    </row>
    <row r="74" spans="1:11" s="2" customFormat="1" ht="31.5" customHeight="1">
      <c r="A74" s="19"/>
      <c r="B74" s="13"/>
      <c r="C74" s="20"/>
      <c r="D74" s="24"/>
      <c r="E74" s="21"/>
      <c r="F74" s="22"/>
      <c r="G74" s="11"/>
      <c r="H74" s="11"/>
      <c r="I74" s="11"/>
      <c r="J74" s="9"/>
      <c r="K74" s="9"/>
    </row>
    <row r="75" spans="1:11" s="2" customFormat="1" ht="30" customHeight="1">
      <c r="A75" s="19"/>
      <c r="B75" s="13"/>
      <c r="C75" s="20"/>
      <c r="D75" s="24"/>
      <c r="E75" s="21"/>
      <c r="F75" s="22"/>
      <c r="G75" s="11"/>
      <c r="H75" s="11"/>
      <c r="I75" s="11"/>
      <c r="J75" s="9"/>
      <c r="K75" s="9"/>
    </row>
    <row r="76" spans="1:11" s="2" customFormat="1" ht="45" customHeight="1">
      <c r="A76" s="19"/>
      <c r="B76" s="13"/>
      <c r="C76" s="26"/>
      <c r="D76" s="24"/>
      <c r="E76" s="21"/>
      <c r="F76" s="22"/>
      <c r="G76" s="11"/>
      <c r="H76" s="11"/>
      <c r="I76" s="11"/>
      <c r="J76" s="9"/>
      <c r="K76" s="9"/>
    </row>
    <row r="77" spans="1:11" s="2" customFormat="1" ht="31.5" customHeight="1">
      <c r="A77" s="104"/>
      <c r="B77" s="105"/>
      <c r="C77" s="105"/>
      <c r="D77" s="105"/>
      <c r="E77" s="105"/>
      <c r="F77" s="106"/>
      <c r="G77" s="11"/>
      <c r="H77" s="11"/>
      <c r="I77" s="11"/>
      <c r="J77" s="11"/>
      <c r="K77" s="11"/>
    </row>
    <row r="78" spans="1:11" s="2" customFormat="1" ht="30" customHeight="1">
      <c r="A78" s="12"/>
      <c r="B78" s="12"/>
      <c r="C78" s="12"/>
      <c r="D78" s="12"/>
      <c r="E78" s="12"/>
      <c r="F78" s="12"/>
      <c r="G78" s="12"/>
      <c r="H78" s="12"/>
      <c r="I78" s="36"/>
      <c r="J78" s="12"/>
      <c r="K78" s="12"/>
    </row>
    <row r="79" spans="1:11" s="2" customFormat="1" ht="30" customHeight="1">
      <c r="A79" s="94" t="s">
        <v>67</v>
      </c>
      <c r="B79" s="94"/>
      <c r="C79" s="94"/>
      <c r="D79" s="94"/>
      <c r="E79" s="94"/>
      <c r="F79" s="94"/>
      <c r="G79" s="94"/>
      <c r="H79" s="94"/>
      <c r="I79" s="94"/>
      <c r="J79" s="94"/>
      <c r="K79" s="95"/>
    </row>
    <row r="80" spans="1:11" s="2" customFormat="1" ht="12" customHeight="1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7"/>
    </row>
    <row r="81" spans="1:14" s="2" customFormat="1" ht="30" customHeight="1">
      <c r="A81" s="98" t="s">
        <v>4</v>
      </c>
      <c r="B81" s="100" t="s">
        <v>5</v>
      </c>
      <c r="C81" s="100" t="s">
        <v>19</v>
      </c>
      <c r="D81" s="98" t="s">
        <v>7</v>
      </c>
      <c r="E81" s="98" t="s">
        <v>22</v>
      </c>
      <c r="F81" s="98" t="s">
        <v>9</v>
      </c>
      <c r="G81" s="102" t="s">
        <v>10</v>
      </c>
      <c r="H81" s="102" t="s">
        <v>11</v>
      </c>
      <c r="I81" s="93" t="s">
        <v>12</v>
      </c>
      <c r="J81" s="91" t="s">
        <v>13</v>
      </c>
      <c r="K81" s="15" t="s">
        <v>20</v>
      </c>
    </row>
    <row r="82" spans="1:14" s="2" customFormat="1" ht="30" customHeight="1">
      <c r="A82" s="99"/>
      <c r="B82" s="101"/>
      <c r="C82" s="101"/>
      <c r="D82" s="99"/>
      <c r="E82" s="99"/>
      <c r="F82" s="99"/>
      <c r="G82" s="103"/>
      <c r="H82" s="103"/>
      <c r="I82" s="90"/>
      <c r="J82" s="92"/>
      <c r="K82" s="16">
        <v>1450000</v>
      </c>
      <c r="N82" s="2" t="s">
        <v>137</v>
      </c>
    </row>
    <row r="83" spans="1:14" s="2" customFormat="1" ht="30" customHeight="1">
      <c r="A83" s="19">
        <v>44246</v>
      </c>
      <c r="B83" s="13" t="s">
        <v>31</v>
      </c>
      <c r="C83" s="20" t="s">
        <v>32</v>
      </c>
      <c r="D83" s="10" t="s">
        <v>33</v>
      </c>
      <c r="E83" s="21" t="s">
        <v>23</v>
      </c>
      <c r="F83" s="22" t="s">
        <v>34</v>
      </c>
      <c r="G83" s="11">
        <v>70450</v>
      </c>
      <c r="H83" s="11"/>
      <c r="I83" s="11"/>
      <c r="J83" s="11">
        <f>SUM(G83:I83)</f>
        <v>70450</v>
      </c>
      <c r="K83" s="11">
        <f>SUM(K82,-J83)</f>
        <v>1379550</v>
      </c>
    </row>
    <row r="84" spans="1:14" s="2" customFormat="1" ht="30" customHeight="1">
      <c r="A84" s="19">
        <v>44249</v>
      </c>
      <c r="B84" s="13" t="s">
        <v>68</v>
      </c>
      <c r="C84" s="20">
        <v>1754</v>
      </c>
      <c r="D84" s="10" t="s">
        <v>69</v>
      </c>
      <c r="E84" s="21" t="s">
        <v>70</v>
      </c>
      <c r="F84" s="22" t="s">
        <v>71</v>
      </c>
      <c r="G84" s="11">
        <v>41000</v>
      </c>
      <c r="H84" s="11"/>
      <c r="I84" s="11"/>
      <c r="J84" s="11">
        <f>SUM(G84:I84)</f>
        <v>41000</v>
      </c>
      <c r="K84" s="11">
        <f t="shared" ref="K84:K103" si="7">SUM(K83,-J84)</f>
        <v>1338550</v>
      </c>
    </row>
    <row r="85" spans="1:14" s="2" customFormat="1" ht="30" customHeight="1">
      <c r="A85" s="19">
        <v>44249</v>
      </c>
      <c r="B85" s="13" t="s">
        <v>72</v>
      </c>
      <c r="C85" s="20" t="s">
        <v>73</v>
      </c>
      <c r="D85" s="10" t="s">
        <v>74</v>
      </c>
      <c r="E85" s="21" t="s">
        <v>21</v>
      </c>
      <c r="F85" s="22" t="s">
        <v>75</v>
      </c>
      <c r="G85" s="11">
        <v>225546</v>
      </c>
      <c r="H85" s="11">
        <v>42854</v>
      </c>
      <c r="I85" s="11"/>
      <c r="J85" s="11">
        <f>SUM(G85:I85)</f>
        <v>268400</v>
      </c>
      <c r="K85" s="11">
        <f t="shared" si="7"/>
        <v>1070150</v>
      </c>
    </row>
    <row r="86" spans="1:14" s="2" customFormat="1" ht="45.75" customHeight="1">
      <c r="A86" s="19">
        <v>44250</v>
      </c>
      <c r="B86" s="13" t="s">
        <v>35</v>
      </c>
      <c r="C86" s="13" t="s">
        <v>35</v>
      </c>
      <c r="D86" s="10" t="s">
        <v>130</v>
      </c>
      <c r="E86" s="21">
        <v>98644598</v>
      </c>
      <c r="F86" s="22" t="s">
        <v>139</v>
      </c>
      <c r="G86" s="11">
        <v>14850</v>
      </c>
      <c r="H86" s="25"/>
      <c r="I86" s="11"/>
      <c r="J86" s="11">
        <f t="shared" ref="J86:J102" si="8">SUM(G86:I86)</f>
        <v>14850</v>
      </c>
      <c r="K86" s="11">
        <f t="shared" si="7"/>
        <v>1055300</v>
      </c>
    </row>
    <row r="87" spans="1:14" s="2" customFormat="1" ht="30" customHeight="1">
      <c r="A87" s="19">
        <v>44252</v>
      </c>
      <c r="B87" s="13" t="s">
        <v>36</v>
      </c>
      <c r="C87" s="20" t="s">
        <v>37</v>
      </c>
      <c r="D87" s="10" t="s">
        <v>33</v>
      </c>
      <c r="E87" s="21" t="s">
        <v>23</v>
      </c>
      <c r="F87" s="22" t="s">
        <v>38</v>
      </c>
      <c r="G87" s="11">
        <v>39600</v>
      </c>
      <c r="H87" s="25"/>
      <c r="I87" s="11"/>
      <c r="J87" s="11">
        <f t="shared" si="8"/>
        <v>39600</v>
      </c>
      <c r="K87" s="11">
        <f t="shared" si="7"/>
        <v>1015700</v>
      </c>
    </row>
    <row r="88" spans="1:14" s="2" customFormat="1" ht="30" customHeight="1">
      <c r="A88" s="19">
        <v>44253</v>
      </c>
      <c r="B88" s="13" t="s">
        <v>80</v>
      </c>
      <c r="C88" s="26" t="s">
        <v>131</v>
      </c>
      <c r="D88" s="10" t="s">
        <v>81</v>
      </c>
      <c r="E88" s="21" t="s">
        <v>82</v>
      </c>
      <c r="F88" s="22" t="s">
        <v>83</v>
      </c>
      <c r="G88" s="11">
        <v>70000</v>
      </c>
      <c r="H88" s="25"/>
      <c r="I88" s="11"/>
      <c r="J88" s="11">
        <f t="shared" si="8"/>
        <v>70000</v>
      </c>
      <c r="K88" s="11">
        <f t="shared" si="7"/>
        <v>945700</v>
      </c>
    </row>
    <row r="89" spans="1:14" s="2" customFormat="1" ht="41.25" customHeight="1">
      <c r="A89" s="19">
        <v>44256</v>
      </c>
      <c r="B89" s="13" t="s">
        <v>39</v>
      </c>
      <c r="C89" s="20" t="s">
        <v>40</v>
      </c>
      <c r="D89" s="10" t="s">
        <v>33</v>
      </c>
      <c r="E89" s="21" t="s">
        <v>23</v>
      </c>
      <c r="F89" s="22" t="s">
        <v>41</v>
      </c>
      <c r="G89" s="11">
        <v>44550</v>
      </c>
      <c r="H89" s="11"/>
      <c r="I89" s="11"/>
      <c r="J89" s="11">
        <f t="shared" si="8"/>
        <v>44550</v>
      </c>
      <c r="K89" s="11">
        <f t="shared" si="7"/>
        <v>901150</v>
      </c>
    </row>
    <row r="90" spans="1:14" s="2" customFormat="1" ht="30" customHeight="1">
      <c r="A90" s="19">
        <v>44259</v>
      </c>
      <c r="B90" s="13" t="s">
        <v>52</v>
      </c>
      <c r="C90" s="20" t="s">
        <v>135</v>
      </c>
      <c r="D90" s="10" t="s">
        <v>33</v>
      </c>
      <c r="E90" s="21" t="s">
        <v>24</v>
      </c>
      <c r="F90" s="22" t="s">
        <v>42</v>
      </c>
      <c r="G90" s="11">
        <v>25850</v>
      </c>
      <c r="H90" s="11"/>
      <c r="I90" s="11"/>
      <c r="J90" s="11">
        <f t="shared" si="8"/>
        <v>25850</v>
      </c>
      <c r="K90" s="11">
        <f t="shared" si="7"/>
        <v>875300</v>
      </c>
    </row>
    <row r="91" spans="1:14" s="2" customFormat="1" ht="30" customHeight="1">
      <c r="A91" s="19">
        <v>44260</v>
      </c>
      <c r="B91" s="13" t="s">
        <v>53</v>
      </c>
      <c r="C91" s="20" t="s">
        <v>57</v>
      </c>
      <c r="D91" s="24" t="s">
        <v>138</v>
      </c>
      <c r="E91" s="21" t="s">
        <v>54</v>
      </c>
      <c r="F91" s="22" t="s">
        <v>55</v>
      </c>
      <c r="G91" s="11">
        <v>2689</v>
      </c>
      <c r="H91" s="11">
        <v>511</v>
      </c>
      <c r="I91" s="11"/>
      <c r="J91" s="11">
        <f t="shared" si="8"/>
        <v>3200</v>
      </c>
      <c r="K91" s="11">
        <f t="shared" si="7"/>
        <v>872100</v>
      </c>
    </row>
    <row r="92" spans="1:14" s="2" customFormat="1" ht="30" customHeight="1">
      <c r="A92" s="19">
        <v>44260</v>
      </c>
      <c r="B92" s="13" t="s">
        <v>56</v>
      </c>
      <c r="C92" s="20" t="s">
        <v>132</v>
      </c>
      <c r="D92" s="24" t="s">
        <v>140</v>
      </c>
      <c r="E92" s="21" t="s">
        <v>58</v>
      </c>
      <c r="F92" s="22" t="s">
        <v>59</v>
      </c>
      <c r="G92" s="11">
        <v>1765</v>
      </c>
      <c r="H92" s="11">
        <v>335</v>
      </c>
      <c r="I92" s="11"/>
      <c r="J92" s="11">
        <f t="shared" si="8"/>
        <v>2100</v>
      </c>
      <c r="K92" s="11">
        <f t="shared" si="7"/>
        <v>870000</v>
      </c>
    </row>
    <row r="93" spans="1:14" s="2" customFormat="1" ht="69" customHeight="1">
      <c r="A93" s="19">
        <v>44264</v>
      </c>
      <c r="B93" s="13" t="s">
        <v>43</v>
      </c>
      <c r="C93" s="20" t="s">
        <v>44</v>
      </c>
      <c r="D93" s="10" t="s">
        <v>33</v>
      </c>
      <c r="E93" s="21" t="s">
        <v>24</v>
      </c>
      <c r="F93" s="22" t="s">
        <v>42</v>
      </c>
      <c r="G93" s="11">
        <v>69300</v>
      </c>
      <c r="H93" s="11"/>
      <c r="I93" s="11"/>
      <c r="J93" s="11">
        <f t="shared" si="8"/>
        <v>69300</v>
      </c>
      <c r="K93" s="11">
        <f t="shared" si="7"/>
        <v>800700</v>
      </c>
    </row>
    <row r="94" spans="1:14" s="2" customFormat="1" ht="54" customHeight="1">
      <c r="A94" s="19">
        <v>44267</v>
      </c>
      <c r="B94" s="13" t="s">
        <v>45</v>
      </c>
      <c r="C94" s="20" t="s">
        <v>46</v>
      </c>
      <c r="D94" s="10" t="s">
        <v>33</v>
      </c>
      <c r="E94" s="21" t="s">
        <v>24</v>
      </c>
      <c r="F94" s="22" t="s">
        <v>42</v>
      </c>
      <c r="G94" s="11">
        <v>54450</v>
      </c>
      <c r="H94" s="11"/>
      <c r="I94" s="11"/>
      <c r="J94" s="11">
        <f t="shared" si="8"/>
        <v>54450</v>
      </c>
      <c r="K94" s="11">
        <f t="shared" si="7"/>
        <v>746250</v>
      </c>
    </row>
    <row r="95" spans="1:14" s="2" customFormat="1" ht="56.25" customHeight="1">
      <c r="A95" s="23">
        <v>44271</v>
      </c>
      <c r="B95" s="13" t="s">
        <v>47</v>
      </c>
      <c r="C95" s="20" t="s">
        <v>48</v>
      </c>
      <c r="D95" s="10" t="s">
        <v>33</v>
      </c>
      <c r="E95" s="21" t="s">
        <v>24</v>
      </c>
      <c r="F95" s="22" t="s">
        <v>42</v>
      </c>
      <c r="G95" s="11">
        <v>54450</v>
      </c>
      <c r="H95" s="11"/>
      <c r="I95" s="11"/>
      <c r="J95" s="11">
        <f t="shared" si="8"/>
        <v>54450</v>
      </c>
      <c r="K95" s="11">
        <f t="shared" si="7"/>
        <v>691800</v>
      </c>
    </row>
    <row r="96" spans="1:14" s="2" customFormat="1" ht="44.25" customHeight="1">
      <c r="A96" s="19">
        <v>44272</v>
      </c>
      <c r="B96" s="13" t="s">
        <v>101</v>
      </c>
      <c r="C96" s="20">
        <v>1788</v>
      </c>
      <c r="D96" s="24" t="s">
        <v>69</v>
      </c>
      <c r="E96" s="21" t="s">
        <v>70</v>
      </c>
      <c r="F96" s="22" t="s">
        <v>141</v>
      </c>
      <c r="G96" s="11">
        <v>60000</v>
      </c>
      <c r="H96" s="11"/>
      <c r="I96" s="11"/>
      <c r="J96" s="11">
        <f t="shared" si="8"/>
        <v>60000</v>
      </c>
      <c r="K96" s="11">
        <f t="shared" si="7"/>
        <v>631800</v>
      </c>
    </row>
    <row r="97" spans="1:12" s="2" customFormat="1" ht="44.25" customHeight="1">
      <c r="A97" s="19">
        <v>44272</v>
      </c>
      <c r="B97" s="13" t="s">
        <v>102</v>
      </c>
      <c r="C97" s="20">
        <v>1789</v>
      </c>
      <c r="D97" s="24" t="s">
        <v>69</v>
      </c>
      <c r="E97" s="21" t="s">
        <v>70</v>
      </c>
      <c r="F97" s="22" t="s">
        <v>142</v>
      </c>
      <c r="G97" s="11">
        <v>182000</v>
      </c>
      <c r="H97" s="11"/>
      <c r="I97" s="11"/>
      <c r="J97" s="11">
        <f t="shared" si="8"/>
        <v>182000</v>
      </c>
      <c r="K97" s="11">
        <f t="shared" si="7"/>
        <v>449800</v>
      </c>
    </row>
    <row r="98" spans="1:12" s="2" customFormat="1" ht="30.75" customHeight="1">
      <c r="A98" s="19">
        <v>44278</v>
      </c>
      <c r="B98" s="13" t="s">
        <v>60</v>
      </c>
      <c r="C98" s="20" t="s">
        <v>60</v>
      </c>
      <c r="D98" s="24" t="s">
        <v>62</v>
      </c>
      <c r="E98" s="21">
        <v>70382183</v>
      </c>
      <c r="F98" s="22" t="s">
        <v>63</v>
      </c>
      <c r="G98" s="11">
        <v>24000</v>
      </c>
      <c r="H98" s="11"/>
      <c r="I98" s="11"/>
      <c r="J98" s="11">
        <f t="shared" si="8"/>
        <v>24000</v>
      </c>
      <c r="K98" s="11">
        <f t="shared" si="7"/>
        <v>425800</v>
      </c>
    </row>
    <row r="99" spans="1:12" s="2" customFormat="1" ht="44.25" customHeight="1">
      <c r="A99" s="19">
        <v>44278</v>
      </c>
      <c r="B99" s="13" t="s">
        <v>64</v>
      </c>
      <c r="C99" s="20" t="s">
        <v>64</v>
      </c>
      <c r="D99" s="24" t="s">
        <v>65</v>
      </c>
      <c r="E99" s="21">
        <v>42751740</v>
      </c>
      <c r="F99" s="22" t="s">
        <v>66</v>
      </c>
      <c r="G99" s="11">
        <v>15000</v>
      </c>
      <c r="H99" s="11"/>
      <c r="I99" s="11"/>
      <c r="J99" s="11">
        <f t="shared" si="8"/>
        <v>15000</v>
      </c>
      <c r="K99" s="11">
        <f t="shared" si="7"/>
        <v>410800</v>
      </c>
    </row>
    <row r="100" spans="1:12" s="2" customFormat="1" ht="44.25" customHeight="1">
      <c r="A100" s="19">
        <v>44280</v>
      </c>
      <c r="B100" s="13" t="s">
        <v>105</v>
      </c>
      <c r="C100" s="20" t="s">
        <v>106</v>
      </c>
      <c r="D100" s="24" t="s">
        <v>107</v>
      </c>
      <c r="E100" s="21" t="s">
        <v>108</v>
      </c>
      <c r="F100" s="22" t="s">
        <v>109</v>
      </c>
      <c r="G100" s="11">
        <v>31008</v>
      </c>
      <c r="H100" s="11">
        <v>3992</v>
      </c>
      <c r="I100" s="11"/>
      <c r="J100" s="11">
        <f t="shared" si="8"/>
        <v>35000</v>
      </c>
      <c r="K100" s="11">
        <f t="shared" si="7"/>
        <v>375800</v>
      </c>
    </row>
    <row r="101" spans="1:12" s="2" customFormat="1" ht="44.25" customHeight="1">
      <c r="A101" s="19">
        <v>44280</v>
      </c>
      <c r="B101" s="13" t="s">
        <v>110</v>
      </c>
      <c r="C101" s="20" t="s">
        <v>111</v>
      </c>
      <c r="D101" s="24" t="s">
        <v>112</v>
      </c>
      <c r="E101" s="21" t="s">
        <v>113</v>
      </c>
      <c r="F101" s="22" t="s">
        <v>114</v>
      </c>
      <c r="G101" s="11">
        <v>19665</v>
      </c>
      <c r="H101" s="11">
        <v>3736</v>
      </c>
      <c r="I101" s="11"/>
      <c r="J101" s="11">
        <f t="shared" si="8"/>
        <v>23401</v>
      </c>
      <c r="K101" s="11">
        <f t="shared" si="7"/>
        <v>352399</v>
      </c>
    </row>
    <row r="102" spans="1:12" s="2" customFormat="1" ht="67.5" customHeight="1">
      <c r="A102" s="19">
        <v>44280</v>
      </c>
      <c r="B102" s="13" t="s">
        <v>49</v>
      </c>
      <c r="C102" s="20" t="s">
        <v>50</v>
      </c>
      <c r="D102" s="10" t="s">
        <v>33</v>
      </c>
      <c r="E102" s="21" t="s">
        <v>24</v>
      </c>
      <c r="F102" s="22" t="s">
        <v>42</v>
      </c>
      <c r="G102" s="11">
        <v>89100</v>
      </c>
      <c r="H102" s="11"/>
      <c r="I102" s="11"/>
      <c r="J102" s="11">
        <f t="shared" si="8"/>
        <v>89100</v>
      </c>
      <c r="K102" s="11">
        <f t="shared" si="7"/>
        <v>263299</v>
      </c>
    </row>
    <row r="103" spans="1:12" s="2" customFormat="1" ht="30" customHeight="1">
      <c r="A103" s="19">
        <v>44291</v>
      </c>
      <c r="B103" s="13" t="s">
        <v>123</v>
      </c>
      <c r="C103" s="20">
        <v>31441</v>
      </c>
      <c r="D103" s="24" t="s">
        <v>107</v>
      </c>
      <c r="E103" s="21" t="s">
        <v>108</v>
      </c>
      <c r="F103" s="22" t="s">
        <v>124</v>
      </c>
      <c r="G103" s="11">
        <v>21008</v>
      </c>
      <c r="H103" s="9">
        <v>3992</v>
      </c>
      <c r="I103" s="9"/>
      <c r="J103" s="11">
        <f>SUM(G103:I103)</f>
        <v>25000</v>
      </c>
      <c r="K103" s="11">
        <f t="shared" si="7"/>
        <v>238299</v>
      </c>
    </row>
    <row r="104" spans="1:12" s="2" customFormat="1" ht="30" customHeight="1">
      <c r="A104" s="19">
        <v>44291</v>
      </c>
      <c r="B104" s="13" t="s">
        <v>51</v>
      </c>
      <c r="C104" s="20">
        <v>83757</v>
      </c>
      <c r="D104" s="10" t="s">
        <v>33</v>
      </c>
      <c r="E104" s="21" t="s">
        <v>24</v>
      </c>
      <c r="F104" s="22" t="s">
        <v>42</v>
      </c>
      <c r="G104" s="11">
        <v>4950</v>
      </c>
      <c r="H104" s="11"/>
      <c r="I104" s="11"/>
      <c r="J104" s="11">
        <f>SUM(G104:I104)</f>
        <v>4950</v>
      </c>
      <c r="K104" s="11">
        <f>SUM(K103,-J104)</f>
        <v>233349</v>
      </c>
    </row>
    <row r="105" spans="1:12" s="2" customFormat="1" ht="30" customHeight="1">
      <c r="A105" s="19">
        <v>44293</v>
      </c>
      <c r="B105" s="13" t="s">
        <v>125</v>
      </c>
      <c r="C105" s="20">
        <v>731</v>
      </c>
      <c r="D105" s="24" t="s">
        <v>126</v>
      </c>
      <c r="E105" s="21" t="s">
        <v>127</v>
      </c>
      <c r="F105" s="22" t="s">
        <v>128</v>
      </c>
      <c r="G105" s="11">
        <v>120000</v>
      </c>
      <c r="H105" s="11"/>
      <c r="I105" s="11"/>
      <c r="J105" s="11">
        <f>SUM(G105:I105)</f>
        <v>120000</v>
      </c>
      <c r="K105" s="11">
        <f>SUM(K104,-J105)</f>
        <v>113349</v>
      </c>
    </row>
    <row r="106" spans="1:12" s="2" customFormat="1" ht="30" customHeight="1">
      <c r="A106" s="19">
        <v>44305</v>
      </c>
      <c r="B106" s="13" t="s">
        <v>136</v>
      </c>
      <c r="C106" s="20">
        <v>84935</v>
      </c>
      <c r="D106" s="10" t="s">
        <v>33</v>
      </c>
      <c r="E106" s="21" t="s">
        <v>24</v>
      </c>
      <c r="F106" s="22" t="s">
        <v>42</v>
      </c>
      <c r="G106" s="11">
        <v>4950</v>
      </c>
      <c r="H106" s="11"/>
      <c r="I106" s="11"/>
      <c r="J106" s="11">
        <f>SUM(G106:I106)</f>
        <v>4950</v>
      </c>
      <c r="K106" s="11">
        <f>SUM(K105,-J106)</f>
        <v>108399</v>
      </c>
    </row>
    <row r="107" spans="1:12" s="2" customFormat="1" ht="30" customHeight="1">
      <c r="A107" s="104" t="s">
        <v>18</v>
      </c>
      <c r="B107" s="105"/>
      <c r="C107" s="105"/>
      <c r="D107" s="105"/>
      <c r="E107" s="105"/>
      <c r="F107" s="106"/>
      <c r="G107" s="11">
        <f>SUM(G83:G106)</f>
        <v>1286181</v>
      </c>
      <c r="H107" s="11">
        <f>SUM(H83:H106)</f>
        <v>55420</v>
      </c>
      <c r="I107" s="11">
        <f>SUM(I83:I106)</f>
        <v>0</v>
      </c>
      <c r="J107" s="11">
        <f>SUM(J83:J106)</f>
        <v>1341601</v>
      </c>
      <c r="K107" s="33">
        <f>SUM(K105,J107)</f>
        <v>1454950</v>
      </c>
    </row>
    <row r="108" spans="1:12" s="2" customFormat="1" ht="12" customHeight="1">
      <c r="A108" s="27"/>
      <c r="B108" s="28"/>
      <c r="C108" s="28"/>
      <c r="D108" s="28"/>
      <c r="E108" s="28"/>
      <c r="F108" s="28"/>
      <c r="G108" s="29"/>
      <c r="H108" s="30"/>
      <c r="I108" s="30"/>
      <c r="J108" s="30"/>
      <c r="K108" s="31"/>
    </row>
    <row r="109" spans="1:12" s="2" customFormat="1" ht="27" customHeight="1">
      <c r="A109" s="112" t="s">
        <v>30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</row>
    <row r="110" spans="1:12" s="2" customFormat="1" ht="30" customHeight="1">
      <c r="A110" s="98" t="s">
        <v>4</v>
      </c>
      <c r="B110" s="100" t="s">
        <v>5</v>
      </c>
      <c r="C110" s="100" t="s">
        <v>19</v>
      </c>
      <c r="D110" s="98" t="s">
        <v>7</v>
      </c>
      <c r="E110" s="98" t="s">
        <v>22</v>
      </c>
      <c r="F110" s="98" t="s">
        <v>9</v>
      </c>
      <c r="G110" s="102" t="s">
        <v>10</v>
      </c>
      <c r="H110" s="102" t="s">
        <v>11</v>
      </c>
      <c r="I110" s="102"/>
      <c r="J110" s="91" t="s">
        <v>13</v>
      </c>
      <c r="K110" s="17" t="s">
        <v>20</v>
      </c>
    </row>
    <row r="111" spans="1:12" s="2" customFormat="1" ht="32.25" customHeight="1">
      <c r="A111" s="110"/>
      <c r="B111" s="111"/>
      <c r="C111" s="111"/>
      <c r="D111" s="110"/>
      <c r="E111" s="110"/>
      <c r="F111" s="110"/>
      <c r="G111" s="115"/>
      <c r="H111" s="115"/>
      <c r="I111" s="103"/>
      <c r="J111" s="114"/>
      <c r="K111" s="18">
        <v>350000</v>
      </c>
    </row>
    <row r="112" spans="1:12" s="2" customFormat="1" ht="20.25" customHeight="1">
      <c r="A112" s="19">
        <v>44253</v>
      </c>
      <c r="B112" s="13" t="s">
        <v>84</v>
      </c>
      <c r="C112" s="20">
        <v>39014</v>
      </c>
      <c r="D112" s="10" t="s">
        <v>85</v>
      </c>
      <c r="E112" s="21" t="s">
        <v>86</v>
      </c>
      <c r="F112" s="22" t="s">
        <v>87</v>
      </c>
      <c r="G112" s="11">
        <v>17000</v>
      </c>
      <c r="H112" s="11"/>
      <c r="I112" s="11"/>
      <c r="J112" s="11">
        <f>SUM(G112:I112)</f>
        <v>17000</v>
      </c>
      <c r="K112" s="14">
        <f>SUM(K111,-J112)</f>
        <v>333000</v>
      </c>
      <c r="L112" s="2" t="s">
        <v>25</v>
      </c>
    </row>
    <row r="113" spans="1:12" s="2" customFormat="1" ht="30" customHeight="1">
      <c r="A113" s="19">
        <v>44260</v>
      </c>
      <c r="B113" s="13" t="s">
        <v>88</v>
      </c>
      <c r="C113" s="20">
        <v>7800</v>
      </c>
      <c r="D113" s="24" t="s">
        <v>89</v>
      </c>
      <c r="E113" s="21" t="s">
        <v>90</v>
      </c>
      <c r="F113" s="22" t="s">
        <v>91</v>
      </c>
      <c r="G113" s="11">
        <v>16135</v>
      </c>
      <c r="H113" s="11">
        <v>3065</v>
      </c>
      <c r="I113" s="11"/>
      <c r="J113" s="11">
        <f t="shared" ref="J113" si="9">SUM(G113:I113)</f>
        <v>19200</v>
      </c>
      <c r="K113" s="14">
        <f>SUM(K112,-J113)</f>
        <v>313800</v>
      </c>
    </row>
    <row r="114" spans="1:12" s="2" customFormat="1" ht="19.5" customHeight="1">
      <c r="A114" s="104" t="s">
        <v>18</v>
      </c>
      <c r="B114" s="105"/>
      <c r="C114" s="105"/>
      <c r="D114" s="105"/>
      <c r="E114" s="105"/>
      <c r="F114" s="106"/>
      <c r="G114" s="9">
        <f>SUM(G112:G113)</f>
        <v>33135</v>
      </c>
      <c r="H114" s="9">
        <f t="shared" ref="H114:I114" si="10">SUM(H112:H113)</f>
        <v>3065</v>
      </c>
      <c r="I114" s="9">
        <f t="shared" si="10"/>
        <v>0</v>
      </c>
      <c r="J114" s="9">
        <f>SUM(J112:J113)</f>
        <v>36200</v>
      </c>
      <c r="K114" s="32">
        <f>SUM(K113,J114)</f>
        <v>350000</v>
      </c>
    </row>
    <row r="115" spans="1:12" s="2" customFormat="1" ht="21.75" customHeight="1">
      <c r="A115" s="104" t="s">
        <v>26</v>
      </c>
      <c r="B115" s="108"/>
      <c r="C115" s="108"/>
      <c r="D115" s="108"/>
      <c r="E115" s="108"/>
      <c r="F115" s="109"/>
      <c r="G115" s="14">
        <f>SUM(G77,G107,G114)</f>
        <v>1319316</v>
      </c>
      <c r="H115" s="14">
        <f>SUM(H77,H107,H114)</f>
        <v>58485</v>
      </c>
      <c r="I115" s="14">
        <f>SUM(I77,I107,I114)</f>
        <v>0</v>
      </c>
      <c r="J115" s="14">
        <f>SUM(J77,J107,J114)</f>
        <v>1377801</v>
      </c>
      <c r="K115" s="18">
        <f>SUM(K113,K106,K76)</f>
        <v>422199</v>
      </c>
      <c r="L115" s="8">
        <f>SUM(J115:K115)</f>
        <v>1800000</v>
      </c>
    </row>
    <row r="116" spans="1:12" ht="77.25" customHeight="1">
      <c r="A116" s="107" t="s">
        <v>134</v>
      </c>
      <c r="B116" s="107"/>
      <c r="C116" s="107"/>
      <c r="D116" s="34"/>
      <c r="E116" s="34"/>
      <c r="F116" s="37" t="s">
        <v>129</v>
      </c>
      <c r="G116" s="12"/>
    </row>
  </sheetData>
  <mergeCells count="89">
    <mergeCell ref="A114:F114"/>
    <mergeCell ref="A115:F115"/>
    <mergeCell ref="A116:C116"/>
    <mergeCell ref="A107:F107"/>
    <mergeCell ref="A109:K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A77:F77"/>
    <mergeCell ref="A79:K80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A67:K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62:K62"/>
    <mergeCell ref="A63:K63"/>
    <mergeCell ref="A64:K64"/>
    <mergeCell ref="A65:K65"/>
    <mergeCell ref="A66:K66"/>
    <mergeCell ref="A58:C58"/>
    <mergeCell ref="A57:F57"/>
    <mergeCell ref="A49:F49"/>
    <mergeCell ref="A52:A53"/>
    <mergeCell ref="B52:B53"/>
    <mergeCell ref="C52:C53"/>
    <mergeCell ref="D52:D53"/>
    <mergeCell ref="E52:E53"/>
    <mergeCell ref="F52:F53"/>
    <mergeCell ref="A51:K51"/>
    <mergeCell ref="I52:I53"/>
    <mergeCell ref="J52:J53"/>
    <mergeCell ref="A56:F56"/>
    <mergeCell ref="G52:G53"/>
    <mergeCell ref="H52:H53"/>
    <mergeCell ref="J23:J24"/>
    <mergeCell ref="I23:I24"/>
    <mergeCell ref="H10:H11"/>
    <mergeCell ref="I10:I11"/>
    <mergeCell ref="J10:J11"/>
    <mergeCell ref="A21:K22"/>
    <mergeCell ref="A23:A24"/>
    <mergeCell ref="B23:B24"/>
    <mergeCell ref="C23:C24"/>
    <mergeCell ref="D23:D24"/>
    <mergeCell ref="E23:E24"/>
    <mergeCell ref="F23:F24"/>
    <mergeCell ref="G23:G24"/>
    <mergeCell ref="H23:H24"/>
    <mergeCell ref="A19:F19"/>
    <mergeCell ref="A7:K7"/>
    <mergeCell ref="A8:K8"/>
    <mergeCell ref="A9:K9"/>
    <mergeCell ref="A10:A11"/>
    <mergeCell ref="B10:B11"/>
    <mergeCell ref="C10:C11"/>
    <mergeCell ref="D10:D11"/>
    <mergeCell ref="E10:E11"/>
    <mergeCell ref="F10:F11"/>
    <mergeCell ref="G10:G11"/>
    <mergeCell ref="A1:B3"/>
    <mergeCell ref="C1:H3"/>
    <mergeCell ref="A4:K4"/>
    <mergeCell ref="A5:K5"/>
    <mergeCell ref="A6:K6"/>
    <mergeCell ref="J1:K2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5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2"/>
  <sheetViews>
    <sheetView tabSelected="1" zoomScale="80" zoomScaleNormal="80" workbookViewId="0">
      <selection activeCell="K41" sqref="K41"/>
    </sheetView>
  </sheetViews>
  <sheetFormatPr baseColWidth="10" defaultRowHeight="15"/>
  <cols>
    <col min="1" max="1" width="10.85546875" customWidth="1"/>
    <col min="2" max="2" width="8.42578125" customWidth="1"/>
    <col min="3" max="3" width="18.5703125" customWidth="1"/>
    <col min="4" max="4" width="26.85546875" customWidth="1"/>
    <col min="5" max="5" width="14.42578125" customWidth="1"/>
    <col min="6" max="6" width="30.42578125" customWidth="1"/>
    <col min="7" max="7" width="13.85546875" customWidth="1"/>
    <col min="8" max="8" width="11.28515625" customWidth="1"/>
    <col min="9" max="9" width="11.7109375" customWidth="1"/>
    <col min="10" max="10" width="15.5703125" customWidth="1"/>
    <col min="11" max="11" width="18.140625" customWidth="1"/>
    <col min="12" max="12" width="13.5703125" customWidth="1"/>
  </cols>
  <sheetData>
    <row r="1" spans="1:11" s="2" customFormat="1" ht="6" customHeight="1">
      <c r="A1" s="53"/>
      <c r="B1" s="54"/>
      <c r="C1" s="57" t="s">
        <v>27</v>
      </c>
      <c r="D1" s="58"/>
      <c r="E1" s="58"/>
      <c r="F1" s="58"/>
      <c r="G1" s="58"/>
      <c r="H1" s="59"/>
      <c r="I1" s="40"/>
      <c r="J1" s="72" t="s">
        <v>0</v>
      </c>
      <c r="K1" s="73"/>
    </row>
    <row r="2" spans="1:11" s="2" customFormat="1" ht="24.75" customHeight="1">
      <c r="A2" s="55"/>
      <c r="B2" s="56"/>
      <c r="C2" s="60"/>
      <c r="D2" s="61"/>
      <c r="E2" s="61"/>
      <c r="F2" s="61"/>
      <c r="G2" s="61"/>
      <c r="H2" s="62"/>
      <c r="I2" s="41"/>
      <c r="J2" s="74"/>
      <c r="K2" s="75"/>
    </row>
    <row r="3" spans="1:11" s="2" customFormat="1" ht="22.5" customHeight="1">
      <c r="A3" s="55"/>
      <c r="B3" s="56"/>
      <c r="C3" s="63"/>
      <c r="D3" s="64"/>
      <c r="E3" s="64"/>
      <c r="F3" s="64"/>
      <c r="G3" s="64"/>
      <c r="H3" s="65"/>
      <c r="I3" s="42"/>
      <c r="J3" s="5" t="s">
        <v>1</v>
      </c>
      <c r="K3" s="6"/>
    </row>
    <row r="4" spans="1:11" ht="24.75" customHeight="1">
      <c r="A4" s="116" t="s">
        <v>2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ht="23.25" customHeight="1">
      <c r="A5" s="116" t="s">
        <v>3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0.75" customHeight="1">
      <c r="A6" s="69"/>
      <c r="B6" s="70"/>
      <c r="C6" s="70"/>
      <c r="D6" s="70"/>
      <c r="E6" s="70"/>
      <c r="F6" s="70"/>
      <c r="G6" s="70"/>
      <c r="H6" s="70"/>
      <c r="I6" s="70"/>
      <c r="J6" s="70"/>
      <c r="K6" s="71"/>
    </row>
    <row r="7" spans="1:11" ht="25.5" customHeight="1">
      <c r="A7" s="76" t="s">
        <v>199</v>
      </c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11" ht="18" customHeight="1">
      <c r="A8" s="79"/>
      <c r="B8" s="80"/>
      <c r="C8" s="80"/>
      <c r="D8" s="80"/>
      <c r="E8" s="80"/>
      <c r="F8" s="80"/>
      <c r="G8" s="80"/>
      <c r="H8" s="80"/>
      <c r="I8" s="80"/>
      <c r="J8" s="80"/>
      <c r="K8" s="81"/>
    </row>
    <row r="9" spans="1:11" ht="18" customHeight="1" thickBot="1">
      <c r="A9" s="82" t="s">
        <v>29</v>
      </c>
      <c r="B9" s="83"/>
      <c r="C9" s="83"/>
      <c r="D9" s="83"/>
      <c r="E9" s="83"/>
      <c r="F9" s="83"/>
      <c r="G9" s="83"/>
      <c r="H9" s="83"/>
      <c r="I9" s="83"/>
      <c r="J9" s="83"/>
      <c r="K9" s="84"/>
    </row>
    <row r="10" spans="1:11" s="2" customFormat="1" ht="15.75" customHeight="1">
      <c r="A10" s="85" t="s">
        <v>4</v>
      </c>
      <c r="B10" s="87" t="s">
        <v>5</v>
      </c>
      <c r="C10" s="87" t="s">
        <v>6</v>
      </c>
      <c r="D10" s="85" t="s">
        <v>7</v>
      </c>
      <c r="E10" s="85" t="s">
        <v>8</v>
      </c>
      <c r="F10" s="85" t="s">
        <v>9</v>
      </c>
      <c r="G10" s="89" t="s">
        <v>10</v>
      </c>
      <c r="H10" s="89" t="s">
        <v>11</v>
      </c>
      <c r="I10" s="93" t="s">
        <v>12</v>
      </c>
      <c r="J10" s="91" t="s">
        <v>13</v>
      </c>
      <c r="K10" s="7" t="s">
        <v>14</v>
      </c>
    </row>
    <row r="11" spans="1:11" s="2" customFormat="1" ht="16.5" customHeight="1">
      <c r="A11" s="86"/>
      <c r="B11" s="88"/>
      <c r="C11" s="88"/>
      <c r="D11" s="86"/>
      <c r="E11" s="86"/>
      <c r="F11" s="86"/>
      <c r="G11" s="90"/>
      <c r="H11" s="90"/>
      <c r="I11" s="90"/>
      <c r="J11" s="92"/>
      <c r="K11" s="8">
        <v>1000000</v>
      </c>
    </row>
    <row r="12" spans="1:11" s="2" customFormat="1" ht="28.5" customHeight="1">
      <c r="A12" s="44">
        <v>44313</v>
      </c>
      <c r="B12" s="45" t="s">
        <v>154</v>
      </c>
      <c r="C12" s="52">
        <v>229283</v>
      </c>
      <c r="D12" s="47" t="s">
        <v>155</v>
      </c>
      <c r="E12" s="48" t="s">
        <v>94</v>
      </c>
      <c r="F12" s="49" t="s">
        <v>156</v>
      </c>
      <c r="G12" s="50">
        <v>100840</v>
      </c>
      <c r="H12" s="50">
        <v>19160</v>
      </c>
      <c r="I12" s="50"/>
      <c r="J12" s="51">
        <f>SUM(G12:I12)</f>
        <v>120000</v>
      </c>
      <c r="K12" s="9">
        <f>SUM(K11,-J12)</f>
        <v>880000</v>
      </c>
    </row>
    <row r="13" spans="1:11" s="2" customFormat="1" ht="30" customHeight="1">
      <c r="A13" s="44">
        <v>44315</v>
      </c>
      <c r="B13" s="45" t="s">
        <v>159</v>
      </c>
      <c r="C13" s="52" t="s">
        <v>160</v>
      </c>
      <c r="D13" s="47" t="s">
        <v>161</v>
      </c>
      <c r="E13" s="48">
        <v>70514070</v>
      </c>
      <c r="F13" s="49" t="s">
        <v>162</v>
      </c>
      <c r="G13" s="50">
        <v>21008</v>
      </c>
      <c r="H13" s="50">
        <v>3992</v>
      </c>
      <c r="I13" s="50"/>
      <c r="J13" s="51">
        <f>SUM(G13:I13)</f>
        <v>25000</v>
      </c>
      <c r="K13" s="9">
        <f t="shared" ref="K13:K15" si="0">SUM(K12,-J13)</f>
        <v>855000</v>
      </c>
    </row>
    <row r="14" spans="1:11" s="2" customFormat="1" ht="30" customHeight="1">
      <c r="A14" s="44">
        <v>44344</v>
      </c>
      <c r="B14" s="45" t="s">
        <v>170</v>
      </c>
      <c r="C14" s="52" t="s">
        <v>171</v>
      </c>
      <c r="D14" s="47" t="s">
        <v>172</v>
      </c>
      <c r="E14" s="48" t="s">
        <v>113</v>
      </c>
      <c r="F14" s="49" t="s">
        <v>173</v>
      </c>
      <c r="G14" s="50">
        <v>20672</v>
      </c>
      <c r="H14" s="50">
        <v>3928</v>
      </c>
      <c r="I14" s="50"/>
      <c r="J14" s="51">
        <f>SUM(G14:I14)</f>
        <v>24600</v>
      </c>
      <c r="K14" s="9">
        <f t="shared" si="0"/>
        <v>830400</v>
      </c>
    </row>
    <row r="15" spans="1:11" s="2" customFormat="1" ht="30" customHeight="1">
      <c r="A15" s="44">
        <v>44351</v>
      </c>
      <c r="B15" s="45" t="s">
        <v>181</v>
      </c>
      <c r="C15" s="52">
        <v>145145</v>
      </c>
      <c r="D15" s="47" t="s">
        <v>182</v>
      </c>
      <c r="E15" s="48" t="s">
        <v>183</v>
      </c>
      <c r="F15" s="49" t="s">
        <v>184</v>
      </c>
      <c r="G15" s="50">
        <v>2101</v>
      </c>
      <c r="H15" s="50">
        <v>399</v>
      </c>
      <c r="I15" s="50"/>
      <c r="J15" s="51">
        <f>SUM(G15:I15)</f>
        <v>2500</v>
      </c>
      <c r="K15" s="9">
        <f t="shared" si="0"/>
        <v>827900</v>
      </c>
    </row>
    <row r="16" spans="1:11" s="2" customFormat="1" ht="31.5" customHeight="1">
      <c r="A16" s="104" t="s">
        <v>18</v>
      </c>
      <c r="B16" s="105"/>
      <c r="C16" s="105"/>
      <c r="D16" s="105"/>
      <c r="E16" s="105"/>
      <c r="F16" s="106"/>
      <c r="G16" s="11">
        <f>SUM(G12:G15)</f>
        <v>144621</v>
      </c>
      <c r="H16" s="11">
        <f>SUM(H12:H15)</f>
        <v>27479</v>
      </c>
      <c r="I16" s="11">
        <f>SUM(I14:I15)</f>
        <v>0</v>
      </c>
      <c r="J16" s="11">
        <f>SUM(J12:J15)</f>
        <v>172100</v>
      </c>
      <c r="K16" s="11">
        <f>SUM(K15,J16)</f>
        <v>1000000</v>
      </c>
    </row>
    <row r="17" spans="1:14" s="2" customFormat="1" ht="30" customHeight="1">
      <c r="A17" s="12"/>
      <c r="B17" s="12"/>
      <c r="C17" s="12"/>
      <c r="D17" s="12"/>
      <c r="E17" s="12"/>
      <c r="F17" s="12"/>
      <c r="G17" s="12"/>
      <c r="H17" s="12"/>
      <c r="I17" s="36"/>
      <c r="J17" s="12"/>
      <c r="K17" s="12"/>
    </row>
    <row r="18" spans="1:14" s="2" customFormat="1" ht="30" customHeight="1">
      <c r="A18" s="94" t="s">
        <v>67</v>
      </c>
      <c r="B18" s="94"/>
      <c r="C18" s="94"/>
      <c r="D18" s="94"/>
      <c r="E18" s="94"/>
      <c r="F18" s="94"/>
      <c r="G18" s="94"/>
      <c r="H18" s="94"/>
      <c r="I18" s="94"/>
      <c r="J18" s="94"/>
      <c r="K18" s="95"/>
    </row>
    <row r="19" spans="1:14" s="2" customFormat="1" ht="12" customHeight="1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7"/>
    </row>
    <row r="20" spans="1:14" s="2" customFormat="1" ht="30" customHeight="1">
      <c r="A20" s="98" t="s">
        <v>4</v>
      </c>
      <c r="B20" s="100" t="s">
        <v>5</v>
      </c>
      <c r="C20" s="100" t="s">
        <v>19</v>
      </c>
      <c r="D20" s="98" t="s">
        <v>7</v>
      </c>
      <c r="E20" s="98" t="s">
        <v>22</v>
      </c>
      <c r="F20" s="98" t="s">
        <v>9</v>
      </c>
      <c r="G20" s="102" t="s">
        <v>10</v>
      </c>
      <c r="H20" s="102" t="s">
        <v>11</v>
      </c>
      <c r="I20" s="93" t="s">
        <v>12</v>
      </c>
      <c r="J20" s="91" t="s">
        <v>13</v>
      </c>
      <c r="K20" s="15" t="s">
        <v>20</v>
      </c>
    </row>
    <row r="21" spans="1:14" s="2" customFormat="1" ht="30" customHeight="1">
      <c r="A21" s="99"/>
      <c r="B21" s="101"/>
      <c r="C21" s="101"/>
      <c r="D21" s="99"/>
      <c r="E21" s="99"/>
      <c r="F21" s="99"/>
      <c r="G21" s="103"/>
      <c r="H21" s="103"/>
      <c r="I21" s="90"/>
      <c r="J21" s="92"/>
      <c r="K21" s="16">
        <v>1450000</v>
      </c>
      <c r="N21" s="2" t="s">
        <v>137</v>
      </c>
    </row>
    <row r="22" spans="1:14" s="2" customFormat="1" ht="51.75" customHeight="1">
      <c r="A22" s="44">
        <v>44305</v>
      </c>
      <c r="B22" s="45" t="s">
        <v>144</v>
      </c>
      <c r="C22" s="46" t="s">
        <v>145</v>
      </c>
      <c r="D22" s="47" t="s">
        <v>146</v>
      </c>
      <c r="E22" s="48" t="s">
        <v>24</v>
      </c>
      <c r="F22" s="49" t="s">
        <v>42</v>
      </c>
      <c r="G22" s="50">
        <v>74250</v>
      </c>
      <c r="H22" s="50"/>
      <c r="I22" s="50"/>
      <c r="J22" s="51">
        <f>SUM(G22:I22)</f>
        <v>74250</v>
      </c>
      <c r="K22" s="51">
        <f>SUM(K21,-J22)</f>
        <v>1375750</v>
      </c>
    </row>
    <row r="23" spans="1:14" s="2" customFormat="1" ht="30" customHeight="1">
      <c r="A23" s="44">
        <v>44306</v>
      </c>
      <c r="B23" s="45" t="s">
        <v>147</v>
      </c>
      <c r="C23" s="52">
        <v>295417</v>
      </c>
      <c r="D23" s="47" t="s">
        <v>148</v>
      </c>
      <c r="E23" s="48" t="s">
        <v>149</v>
      </c>
      <c r="F23" s="49" t="s">
        <v>150</v>
      </c>
      <c r="G23" s="50">
        <v>8000</v>
      </c>
      <c r="H23" s="50"/>
      <c r="I23" s="50"/>
      <c r="J23" s="51">
        <f>SUM(G23:I23)</f>
        <v>8000</v>
      </c>
      <c r="K23" s="51">
        <f t="shared" ref="K23:K28" si="1">SUM(K22,-J23)</f>
        <v>1367750</v>
      </c>
    </row>
    <row r="24" spans="1:14" s="2" customFormat="1" ht="30" customHeight="1">
      <c r="A24" s="44">
        <v>44315</v>
      </c>
      <c r="B24" s="45" t="s">
        <v>157</v>
      </c>
      <c r="C24" s="52" t="s">
        <v>158</v>
      </c>
      <c r="D24" s="47" t="s">
        <v>146</v>
      </c>
      <c r="E24" s="48" t="s">
        <v>24</v>
      </c>
      <c r="F24" s="49" t="s">
        <v>42</v>
      </c>
      <c r="G24" s="50">
        <v>29700</v>
      </c>
      <c r="H24" s="50"/>
      <c r="I24" s="50"/>
      <c r="J24" s="51">
        <f t="shared" ref="J24:J25" si="2">SUM(G24:I24)</f>
        <v>29700</v>
      </c>
      <c r="K24" s="51">
        <f t="shared" si="1"/>
        <v>1338050</v>
      </c>
    </row>
    <row r="25" spans="1:14" s="2" customFormat="1" ht="41.25" customHeight="1">
      <c r="A25" s="44">
        <v>44327</v>
      </c>
      <c r="B25" s="45" t="s">
        <v>163</v>
      </c>
      <c r="C25" s="52" t="s">
        <v>164</v>
      </c>
      <c r="D25" s="47" t="s">
        <v>165</v>
      </c>
      <c r="E25" s="48" t="s">
        <v>166</v>
      </c>
      <c r="F25" s="49" t="s">
        <v>167</v>
      </c>
      <c r="G25" s="50">
        <v>3361</v>
      </c>
      <c r="H25" s="50">
        <v>639</v>
      </c>
      <c r="I25" s="50"/>
      <c r="J25" s="51">
        <f t="shared" si="2"/>
        <v>4000</v>
      </c>
      <c r="K25" s="51">
        <f t="shared" si="1"/>
        <v>1334050</v>
      </c>
    </row>
    <row r="26" spans="1:14" s="2" customFormat="1" ht="50.25" customHeight="1">
      <c r="A26" s="44">
        <v>44328</v>
      </c>
      <c r="B26" s="45" t="s">
        <v>168</v>
      </c>
      <c r="C26" s="46" t="s">
        <v>169</v>
      </c>
      <c r="D26" s="47" t="s">
        <v>146</v>
      </c>
      <c r="E26" s="48" t="s">
        <v>24</v>
      </c>
      <c r="F26" s="49" t="s">
        <v>42</v>
      </c>
      <c r="G26" s="50">
        <v>75400</v>
      </c>
      <c r="H26" s="50"/>
      <c r="I26" s="50"/>
      <c r="J26" s="51">
        <f>SUM(G26:I26)</f>
        <v>75400</v>
      </c>
      <c r="K26" s="51">
        <f t="shared" si="1"/>
        <v>1258650</v>
      </c>
    </row>
    <row r="27" spans="1:14" s="2" customFormat="1" ht="30" customHeight="1">
      <c r="A27" s="44">
        <v>44348</v>
      </c>
      <c r="B27" s="45" t="s">
        <v>174</v>
      </c>
      <c r="C27" s="52" t="s">
        <v>175</v>
      </c>
      <c r="D27" s="47" t="s">
        <v>146</v>
      </c>
      <c r="E27" s="48" t="s">
        <v>24</v>
      </c>
      <c r="F27" s="49" t="s">
        <v>42</v>
      </c>
      <c r="G27" s="50">
        <v>39600</v>
      </c>
      <c r="H27" s="50"/>
      <c r="I27" s="50"/>
      <c r="J27" s="51">
        <f>SUM(G27:I27)</f>
        <v>39600</v>
      </c>
      <c r="K27" s="51">
        <f t="shared" si="1"/>
        <v>1219050</v>
      </c>
    </row>
    <row r="28" spans="1:14" s="2" customFormat="1" ht="30.75" customHeight="1">
      <c r="A28" s="44">
        <v>44336</v>
      </c>
      <c r="B28" s="45" t="s">
        <v>193</v>
      </c>
      <c r="C28" s="52" t="s">
        <v>194</v>
      </c>
      <c r="D28" s="47" t="s">
        <v>146</v>
      </c>
      <c r="E28" s="48" t="s">
        <v>24</v>
      </c>
      <c r="F28" s="49" t="s">
        <v>42</v>
      </c>
      <c r="G28" s="50">
        <v>24750</v>
      </c>
      <c r="H28" s="50"/>
      <c r="I28" s="50"/>
      <c r="J28" s="51">
        <f>SUM(G28:I28)</f>
        <v>24750</v>
      </c>
      <c r="K28" s="51">
        <f t="shared" si="1"/>
        <v>1194300</v>
      </c>
    </row>
    <row r="29" spans="1:14" s="2" customFormat="1" ht="30" customHeight="1">
      <c r="A29" s="104" t="s">
        <v>18</v>
      </c>
      <c r="B29" s="105"/>
      <c r="C29" s="105"/>
      <c r="D29" s="105"/>
      <c r="E29" s="105"/>
      <c r="F29" s="106"/>
      <c r="G29" s="11">
        <f>SUM(G22:G28)</f>
        <v>255061</v>
      </c>
      <c r="H29" s="11">
        <f>SUM(H22:H28)</f>
        <v>639</v>
      </c>
      <c r="I29" s="11">
        <f>SUM(I22:I28)</f>
        <v>0</v>
      </c>
      <c r="J29" s="11">
        <f>SUM(J22:J28)</f>
        <v>255700</v>
      </c>
      <c r="K29" s="51">
        <f>SUM(K28,J29)</f>
        <v>1450000</v>
      </c>
    </row>
    <row r="30" spans="1:14" s="2" customFormat="1" ht="44.25" customHeight="1">
      <c r="A30" s="27"/>
      <c r="B30" s="28"/>
      <c r="C30" s="28"/>
      <c r="D30" s="28"/>
      <c r="E30" s="28"/>
      <c r="F30" s="28"/>
      <c r="G30" s="29"/>
      <c r="H30" s="30"/>
      <c r="I30" s="30"/>
      <c r="J30" s="30"/>
      <c r="K30" s="31"/>
    </row>
    <row r="31" spans="1:14" s="2" customFormat="1" ht="27" customHeight="1">
      <c r="A31" s="112" t="s">
        <v>30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</row>
    <row r="32" spans="1:14" s="2" customFormat="1" ht="30" customHeight="1">
      <c r="A32" s="98" t="s">
        <v>4</v>
      </c>
      <c r="B32" s="100" t="s">
        <v>5</v>
      </c>
      <c r="C32" s="100" t="s">
        <v>19</v>
      </c>
      <c r="D32" s="98" t="s">
        <v>7</v>
      </c>
      <c r="E32" s="98" t="s">
        <v>22</v>
      </c>
      <c r="F32" s="98" t="s">
        <v>9</v>
      </c>
      <c r="G32" s="102" t="s">
        <v>10</v>
      </c>
      <c r="H32" s="102" t="s">
        <v>11</v>
      </c>
      <c r="I32" s="102"/>
      <c r="J32" s="91" t="s">
        <v>13</v>
      </c>
      <c r="K32" s="17" t="s">
        <v>20</v>
      </c>
    </row>
    <row r="33" spans="1:12" s="2" customFormat="1" ht="32.25" customHeight="1">
      <c r="A33" s="110"/>
      <c r="B33" s="111"/>
      <c r="C33" s="111"/>
      <c r="D33" s="110"/>
      <c r="E33" s="110"/>
      <c r="F33" s="110"/>
      <c r="G33" s="115"/>
      <c r="H33" s="115"/>
      <c r="I33" s="103"/>
      <c r="J33" s="114"/>
      <c r="K33" s="18">
        <v>350000</v>
      </c>
    </row>
    <row r="34" spans="1:12" s="2" customFormat="1" ht="45.75" customHeight="1">
      <c r="A34" s="44">
        <v>44310</v>
      </c>
      <c r="B34" s="45" t="s">
        <v>151</v>
      </c>
      <c r="C34" s="52">
        <v>2404</v>
      </c>
      <c r="D34" s="46" t="s">
        <v>152</v>
      </c>
      <c r="E34" s="48" t="s">
        <v>153</v>
      </c>
      <c r="F34" s="49" t="s">
        <v>200</v>
      </c>
      <c r="G34" s="50">
        <v>54000</v>
      </c>
      <c r="H34" s="50"/>
      <c r="I34" s="50"/>
      <c r="J34" s="51">
        <f t="shared" ref="J34:J39" si="3">SUM(G34:I34)</f>
        <v>54000</v>
      </c>
      <c r="K34" s="14">
        <f>SUM(K33,-J34)</f>
        <v>296000</v>
      </c>
      <c r="L34" s="2" t="s">
        <v>25</v>
      </c>
    </row>
    <row r="35" spans="1:12" s="2" customFormat="1" ht="30" customHeight="1">
      <c r="A35" s="44">
        <v>44350</v>
      </c>
      <c r="B35" s="45" t="s">
        <v>176</v>
      </c>
      <c r="C35" s="52" t="s">
        <v>177</v>
      </c>
      <c r="D35" s="47" t="s">
        <v>178</v>
      </c>
      <c r="E35" s="48" t="s">
        <v>179</v>
      </c>
      <c r="F35" s="49" t="s">
        <v>180</v>
      </c>
      <c r="G35" s="50">
        <v>29412</v>
      </c>
      <c r="H35" s="50">
        <v>5588</v>
      </c>
      <c r="I35" s="50"/>
      <c r="J35" s="11">
        <f t="shared" si="3"/>
        <v>35000</v>
      </c>
      <c r="K35" s="14">
        <f t="shared" ref="K35:K39" si="4">SUM(K34,-J35)</f>
        <v>261000</v>
      </c>
    </row>
    <row r="36" spans="1:12" s="2" customFormat="1" ht="34.5" customHeight="1">
      <c r="A36" s="44">
        <v>44352</v>
      </c>
      <c r="B36" s="45" t="s">
        <v>185</v>
      </c>
      <c r="C36" s="52">
        <v>15457</v>
      </c>
      <c r="D36" s="47" t="s">
        <v>89</v>
      </c>
      <c r="E36" s="48" t="s">
        <v>186</v>
      </c>
      <c r="F36" s="49" t="s">
        <v>187</v>
      </c>
      <c r="G36" s="50">
        <v>20160</v>
      </c>
      <c r="H36" s="50"/>
      <c r="I36" s="50"/>
      <c r="J36" s="51">
        <f t="shared" si="3"/>
        <v>20160</v>
      </c>
      <c r="K36" s="14">
        <f t="shared" si="4"/>
        <v>240840</v>
      </c>
    </row>
    <row r="37" spans="1:12" s="2" customFormat="1" ht="30" customHeight="1">
      <c r="A37" s="44">
        <v>44369</v>
      </c>
      <c r="B37" s="45" t="s">
        <v>188</v>
      </c>
      <c r="C37" s="52">
        <v>21078</v>
      </c>
      <c r="D37" s="47" t="s">
        <v>89</v>
      </c>
      <c r="E37" s="48" t="s">
        <v>186</v>
      </c>
      <c r="F37" s="49" t="s">
        <v>187</v>
      </c>
      <c r="G37" s="50">
        <v>32269</v>
      </c>
      <c r="H37" s="50">
        <v>6131</v>
      </c>
      <c r="I37" s="50"/>
      <c r="J37" s="51">
        <f t="shared" si="3"/>
        <v>38400</v>
      </c>
      <c r="K37" s="14">
        <f t="shared" si="4"/>
        <v>202440</v>
      </c>
    </row>
    <row r="38" spans="1:12" s="2" customFormat="1" ht="30" customHeight="1">
      <c r="A38" s="44">
        <v>44376</v>
      </c>
      <c r="B38" s="45" t="s">
        <v>189</v>
      </c>
      <c r="C38" s="52">
        <v>67466</v>
      </c>
      <c r="D38" s="47" t="s">
        <v>190</v>
      </c>
      <c r="E38" s="48" t="s">
        <v>191</v>
      </c>
      <c r="F38" s="49" t="s">
        <v>192</v>
      </c>
      <c r="G38" s="50">
        <v>17600</v>
      </c>
      <c r="H38" s="50"/>
      <c r="I38" s="50"/>
      <c r="J38" s="51">
        <f t="shared" si="3"/>
        <v>17600</v>
      </c>
      <c r="K38" s="14">
        <f t="shared" si="4"/>
        <v>184840</v>
      </c>
    </row>
    <row r="39" spans="1:12" s="2" customFormat="1" ht="30" customHeight="1">
      <c r="A39" s="44">
        <v>44300</v>
      </c>
      <c r="B39" s="45" t="s">
        <v>195</v>
      </c>
      <c r="C39" s="52">
        <v>329138</v>
      </c>
      <c r="D39" s="47" t="s">
        <v>196</v>
      </c>
      <c r="E39" s="48" t="s">
        <v>197</v>
      </c>
      <c r="F39" s="49" t="s">
        <v>198</v>
      </c>
      <c r="G39" s="50">
        <v>28574</v>
      </c>
      <c r="H39" s="50">
        <v>3256</v>
      </c>
      <c r="I39" s="50"/>
      <c r="J39" s="51">
        <f t="shared" si="3"/>
        <v>31830</v>
      </c>
      <c r="K39" s="14">
        <f t="shared" si="4"/>
        <v>153010</v>
      </c>
    </row>
    <row r="40" spans="1:12" s="2" customFormat="1" ht="19.5" customHeight="1">
      <c r="A40" s="104" t="s">
        <v>18</v>
      </c>
      <c r="B40" s="105"/>
      <c r="C40" s="105"/>
      <c r="D40" s="105"/>
      <c r="E40" s="105"/>
      <c r="F40" s="106"/>
      <c r="G40" s="9">
        <f>SUM(G34:G35)</f>
        <v>83412</v>
      </c>
      <c r="H40" s="9">
        <f>SUM(H34:H35)</f>
        <v>5588</v>
      </c>
      <c r="I40" s="9">
        <f>SUM(I34:I35)</f>
        <v>0</v>
      </c>
      <c r="J40" s="9">
        <f>SUM(J34:J35)</f>
        <v>89000</v>
      </c>
      <c r="K40" s="32">
        <f>SUM(K35,J40)</f>
        <v>350000</v>
      </c>
    </row>
    <row r="41" spans="1:12" s="2" customFormat="1" ht="21.75" customHeight="1">
      <c r="A41" s="104" t="s">
        <v>26</v>
      </c>
      <c r="B41" s="108"/>
      <c r="C41" s="108"/>
      <c r="D41" s="108"/>
      <c r="E41" s="108"/>
      <c r="F41" s="109"/>
      <c r="G41" s="14">
        <f>SUM(G16,G29,G40)</f>
        <v>483094</v>
      </c>
      <c r="H41" s="14">
        <f>SUM(H16,H29,H40)</f>
        <v>33706</v>
      </c>
      <c r="I41" s="14">
        <f>SUM(I16,I29,I40)</f>
        <v>0</v>
      </c>
      <c r="J41" s="14">
        <f>SUM(J16,J29,J40)</f>
        <v>516800</v>
      </c>
      <c r="K41" s="18">
        <f>SUM(K15,K28,K39)</f>
        <v>2175210</v>
      </c>
      <c r="L41" s="8"/>
    </row>
    <row r="42" spans="1:12" ht="77.25" customHeight="1">
      <c r="A42" s="107" t="s">
        <v>134</v>
      </c>
      <c r="B42" s="107"/>
      <c r="C42" s="107"/>
      <c r="D42" s="34"/>
      <c r="E42" s="34"/>
      <c r="F42" s="43" t="s">
        <v>129</v>
      </c>
      <c r="G42" s="12"/>
    </row>
  </sheetData>
  <mergeCells count="46">
    <mergeCell ref="A6:K6"/>
    <mergeCell ref="A1:B3"/>
    <mergeCell ref="C1:H3"/>
    <mergeCell ref="J1:K2"/>
    <mergeCell ref="A4:K4"/>
    <mergeCell ref="A5:K5"/>
    <mergeCell ref="A7:K7"/>
    <mergeCell ref="A8:K8"/>
    <mergeCell ref="A9:K9"/>
    <mergeCell ref="A10:A11"/>
    <mergeCell ref="B10:B11"/>
    <mergeCell ref="C10:C11"/>
    <mergeCell ref="D10:D11"/>
    <mergeCell ref="E10:E11"/>
    <mergeCell ref="F10:F11"/>
    <mergeCell ref="G10:G11"/>
    <mergeCell ref="A29:F29"/>
    <mergeCell ref="H10:H11"/>
    <mergeCell ref="I10:I11"/>
    <mergeCell ref="J10:J11"/>
    <mergeCell ref="A16:F16"/>
    <mergeCell ref="A18:K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J32:J33"/>
    <mergeCell ref="A40:F40"/>
    <mergeCell ref="A41:F41"/>
    <mergeCell ref="A42:C42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5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REEMBOLSO No. 1</vt:lpstr>
      <vt:lpstr>REEMBOLSO No.2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42751740</dc:creator>
  <cp:lastModifiedBy>63502132</cp:lastModifiedBy>
  <cp:lastPrinted>2021-06-02T22:03:50Z</cp:lastPrinted>
  <dcterms:created xsi:type="dcterms:W3CDTF">2021-04-06T15:36:51Z</dcterms:created>
  <dcterms:modified xsi:type="dcterms:W3CDTF">2023-05-25T16:06:36Z</dcterms:modified>
</cp:coreProperties>
</file>