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440"/>
  </bookViews>
  <sheets>
    <sheet name="REEMBOLSO No. 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I19" i="1"/>
  <c r="J18"/>
  <c r="J14"/>
  <c r="I49"/>
  <c r="H49"/>
  <c r="G49"/>
  <c r="J48"/>
  <c r="J47"/>
  <c r="G56"/>
  <c r="H56"/>
  <c r="I56"/>
  <c r="H19"/>
  <c r="J55"/>
  <c r="J54"/>
  <c r="K54" s="1"/>
  <c r="J46"/>
  <c r="J42"/>
  <c r="J43"/>
  <c r="J38"/>
  <c r="J39"/>
  <c r="J13"/>
  <c r="J15"/>
  <c r="J16"/>
  <c r="J17"/>
  <c r="J12"/>
  <c r="K12" s="1"/>
  <c r="J30"/>
  <c r="J29"/>
  <c r="J27"/>
  <c r="J26"/>
  <c r="J44"/>
  <c r="J45"/>
  <c r="J40"/>
  <c r="J41"/>
  <c r="J28"/>
  <c r="J31"/>
  <c r="J32"/>
  <c r="J33"/>
  <c r="J34"/>
  <c r="J35"/>
  <c r="J36"/>
  <c r="J37"/>
  <c r="J25"/>
  <c r="K25" s="1"/>
  <c r="G19"/>
  <c r="J49" l="1"/>
  <c r="K13"/>
  <c r="K14" s="1"/>
  <c r="K15" s="1"/>
  <c r="K16" s="1"/>
  <c r="K17" s="1"/>
  <c r="K18" s="1"/>
  <c r="I57"/>
  <c r="K26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9" s="1"/>
  <c r="H57"/>
  <c r="J56"/>
  <c r="J19"/>
  <c r="K55"/>
  <c r="K48" l="1"/>
  <c r="K57" s="1"/>
  <c r="J57"/>
  <c r="K56"/>
  <c r="K19"/>
  <c r="G57"/>
  <c r="L57" l="1"/>
</calcChain>
</file>

<file path=xl/sharedStrings.xml><?xml version="1.0" encoding="utf-8"?>
<sst xmlns="http://schemas.openxmlformats.org/spreadsheetml/2006/main" count="198" uniqueCount="143">
  <si>
    <t>Versión: 02</t>
  </si>
  <si>
    <t>Fecha: 19/03/2020</t>
  </si>
  <si>
    <t xml:space="preserve">ORDENADOR DEL GASTO: Jhon Jairo Chica Salgado- Personero Municipal </t>
  </si>
  <si>
    <t>PAGADOR:  Piusmeny Gómez Daza -  AuxiIiar Administrativa</t>
  </si>
  <si>
    <t>FECHA</t>
  </si>
  <si>
    <t>No. Com</t>
  </si>
  <si>
    <t xml:space="preserve">No. FACTURA </t>
  </si>
  <si>
    <t>BENEFICIARIO</t>
  </si>
  <si>
    <t xml:space="preserve">NIT  / CEDULA </t>
  </si>
  <si>
    <t>CONCEPTO</t>
  </si>
  <si>
    <t>VALOR</t>
  </si>
  <si>
    <t>IVA</t>
  </si>
  <si>
    <t>RETEN/
FUENTE</t>
  </si>
  <si>
    <t>VALOR TOTAL</t>
  </si>
  <si>
    <t xml:space="preserve">SALDO </t>
  </si>
  <si>
    <t>Copypaisa Ltda</t>
  </si>
  <si>
    <t>900024793-0</t>
  </si>
  <si>
    <t>43164995-3</t>
  </si>
  <si>
    <t>TOTALES</t>
  </si>
  <si>
    <t xml:space="preserve">N. FACTURA </t>
  </si>
  <si>
    <t>SALDO</t>
  </si>
  <si>
    <t>900165621-7</t>
  </si>
  <si>
    <t xml:space="preserve">NIT/
CEDULA </t>
  </si>
  <si>
    <t>860512330-3</t>
  </si>
  <si>
    <t>860512330-4</t>
  </si>
  <si>
    <t xml:space="preserve">  </t>
  </si>
  <si>
    <t>GRAN TOTAL</t>
  </si>
  <si>
    <t xml:space="preserve"> REEMBOLSO No. 1 CAJA MENOR 2021</t>
  </si>
  <si>
    <t>Certificado de disponibilidad:   431 $ 2.800.000,oo del 17/02/2021</t>
  </si>
  <si>
    <t>MATERIALES Y SUMINISTROS CÓDIGO 16.2.1.2.02.01.003.01-01</t>
  </si>
  <si>
    <t>ATENCION Y REPRESENTACION  16.2.1.2.02.01.002.01-01</t>
  </si>
  <si>
    <t>OO1</t>
  </si>
  <si>
    <t>80054-55-57-58-60-62-63-64-65-66-68-70-71</t>
  </si>
  <si>
    <t>Servientrega S.A.</t>
  </si>
  <si>
    <t>Envio de doce sobres correo certificado Area Metropolitana y Bogota</t>
  </si>
  <si>
    <t>OO4</t>
  </si>
  <si>
    <t>OO6</t>
  </si>
  <si>
    <t>800548-549-550-551-552-553-554 y 555</t>
  </si>
  <si>
    <t xml:space="preserve">Envio de ocho sobres correo certificado Area Metropolitana </t>
  </si>
  <si>
    <t>OO9</t>
  </si>
  <si>
    <t>80850-851-852-853-854-855-856-857-858</t>
  </si>
  <si>
    <t xml:space="preserve">Envio  sobres correo certificado Area Metropolitana </t>
  </si>
  <si>
    <t xml:space="preserve">Envio  correo certificado </t>
  </si>
  <si>
    <t>OO15</t>
  </si>
  <si>
    <t>81651-81652-81653- 81654-81655-81656-81657-81658-81659-81660-81661-81662-81663- 81664</t>
  </si>
  <si>
    <t>OO18</t>
  </si>
  <si>
    <t>82007-82008-82009-82010-88011-82012-
82013-82014- 82015
82016-82017</t>
  </si>
  <si>
    <t>OO19</t>
  </si>
  <si>
    <t xml:space="preserve">82277-82278-82279
82281-82282-82284
82285-82286-82287
82288-82289
</t>
  </si>
  <si>
    <t>OO27</t>
  </si>
  <si>
    <t>83104-105-106-108-088-090-114-118-119-121-122-123-124-125-126-127-129-130</t>
  </si>
  <si>
    <t>OO31</t>
  </si>
  <si>
    <t>O10</t>
  </si>
  <si>
    <t>OO12</t>
  </si>
  <si>
    <t>890933882-2</t>
  </si>
  <si>
    <t>Parqueo vehiculo oficial entrega de correspondencia</t>
  </si>
  <si>
    <t>OO13</t>
  </si>
  <si>
    <t>O12</t>
  </si>
  <si>
    <t>83087099-3</t>
  </si>
  <si>
    <t>Parqueo vehiculo oficial compra de productos</t>
  </si>
  <si>
    <t>OO23</t>
  </si>
  <si>
    <t>OO22</t>
  </si>
  <si>
    <t>Juan Carlos Garcia Gómez</t>
  </si>
  <si>
    <t>Reconocimiento de taxi ida y regreso Alpujarra Contestación de tutela</t>
  </si>
  <si>
    <t>OO24</t>
  </si>
  <si>
    <t>Piusmeny Gómez Daza</t>
  </si>
  <si>
    <t>Reconocimiento de Taxi seguimiento entrega del PAE- I.E: Marceliana Saldarriaga</t>
  </si>
  <si>
    <t>MATENIMIENTO, COMUNICACIONES Y TRANSPORTE 16.2.1.2.02.02.008.01-01</t>
  </si>
  <si>
    <t>OO2</t>
  </si>
  <si>
    <t>Templo del Sonido</t>
  </si>
  <si>
    <t>8430236-5</t>
  </si>
  <si>
    <t>Compra artículos electricos adecuación oficinas contratistas y practicantes</t>
  </si>
  <si>
    <t>OO3</t>
  </si>
  <si>
    <t>FEI4853</t>
  </si>
  <si>
    <t>Electricos Itaguí</t>
  </si>
  <si>
    <t>Compra de lamparas led 60x60 incrustrar</t>
  </si>
  <si>
    <t>OO5</t>
  </si>
  <si>
    <t>DobleAA Sistemas Pesonales</t>
  </si>
  <si>
    <t>98524029-9</t>
  </si>
  <si>
    <t>Compra de parlantes para el Despacho</t>
  </si>
  <si>
    <t>OO7</t>
  </si>
  <si>
    <t>Alejandro Molina Mesa</t>
  </si>
  <si>
    <t>1037587846-9</t>
  </si>
  <si>
    <t>Mantenimiento piso area de recepcion de la Personeria</t>
  </si>
  <si>
    <t>OO8</t>
  </si>
  <si>
    <t>Distribuidora Berpa</t>
  </si>
  <si>
    <t>43183638-01</t>
  </si>
  <si>
    <t>Compra de utensilios de cocina</t>
  </si>
  <si>
    <t>OO11</t>
  </si>
  <si>
    <t>La Bodeguita</t>
  </si>
  <si>
    <t>1152203132-2</t>
  </si>
  <si>
    <t>Compra gaseosas recorrido humedal de Ditaires atención Despacho</t>
  </si>
  <si>
    <t>OO14</t>
  </si>
  <si>
    <t>Antioqueña de Quimicos S.A.S.</t>
  </si>
  <si>
    <t>900551404-0</t>
  </si>
  <si>
    <t>Compra de silicona para vehiculo oficial OKE 517</t>
  </si>
  <si>
    <t>OO16</t>
  </si>
  <si>
    <t>FE211</t>
  </si>
  <si>
    <t>OO17</t>
  </si>
  <si>
    <t>Doble AA Sistemas Personalizados</t>
  </si>
  <si>
    <t>Compra de cargador equipo computo de despacho</t>
  </si>
  <si>
    <t>OO20</t>
  </si>
  <si>
    <t>OO21</t>
  </si>
  <si>
    <t>Fotografía Especial Lina Echeverry</t>
  </si>
  <si>
    <t>Escarapelas personal contratista</t>
  </si>
  <si>
    <t>OO25</t>
  </si>
  <si>
    <t>FE70</t>
  </si>
  <si>
    <t>Servipunto Itagui</t>
  </si>
  <si>
    <t>901097988-6</t>
  </si>
  <si>
    <t>Lavado de vehículo oficial y soldadura de parte mecanica</t>
  </si>
  <si>
    <t>OO26</t>
  </si>
  <si>
    <t>FE477</t>
  </si>
  <si>
    <t>Ferreteria Lebrun</t>
  </si>
  <si>
    <t>32339495-5</t>
  </si>
  <si>
    <t>Articulos de electricos adecuacion oficinas y puestos de trabajo</t>
  </si>
  <si>
    <t>OO28</t>
  </si>
  <si>
    <t>FE476</t>
  </si>
  <si>
    <t>Articulos de ferreteria fumigación cocina y oficinas</t>
  </si>
  <si>
    <t>OO29</t>
  </si>
  <si>
    <t>16-3</t>
  </si>
  <si>
    <t>María Luz Delia Marín Quintero</t>
  </si>
  <si>
    <t>32437641-4</t>
  </si>
  <si>
    <t>Fotocopias y encuadernacion informe de derechos Humanos año 2019-2020</t>
  </si>
  <si>
    <t>OO30</t>
  </si>
  <si>
    <t>Lavado de vehículo oficialOKE 564 Despacho</t>
  </si>
  <si>
    <t>OO32</t>
  </si>
  <si>
    <t>William de Jesús Marulanda Ríos</t>
  </si>
  <si>
    <t>15332071-2</t>
  </si>
  <si>
    <t>Matenimiento y programación Plata telefonica Panasonic</t>
  </si>
  <si>
    <t xml:space="preserve">PIUSMENY GOMEZ DAZA
Firma de Pagador </t>
  </si>
  <si>
    <t>Rodolfo Alexader Mira</t>
  </si>
  <si>
    <t>10-2</t>
  </si>
  <si>
    <t>O13</t>
  </si>
  <si>
    <t>Impresión a color de afieches y demas piezas publicitarias</t>
  </si>
  <si>
    <t>JHON JAIRO CHICA SALGADO
Firma del ordenador del gasto</t>
  </si>
  <si>
    <t>81230-231-233-234-235</t>
  </si>
  <si>
    <t>OO33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</si>
  <si>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</si>
  <si>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Edificio Colinas del Poblado- </t>
  </si>
  <si>
    <t>Reconocimiento de taxi Personeria Medellin entrega de correspondencia</t>
  </si>
  <si>
    <t>Central Parking System Colombia-</t>
  </si>
  <si>
    <r>
      <rPr>
        <b/>
        <sz val="10"/>
        <color theme="1"/>
        <rFont val="Calibri"/>
        <family val="2"/>
        <scheme val="minor"/>
      </rPr>
      <t xml:space="preserve">Reparación </t>
    </r>
    <r>
      <rPr>
        <sz val="10"/>
        <color theme="1"/>
        <rFont val="Calibri"/>
        <family val="2"/>
        <scheme val="minor"/>
      </rPr>
      <t>y cambio de resitencias cafetera</t>
    </r>
  </si>
  <si>
    <r>
      <rPr>
        <b/>
        <sz val="10"/>
        <color theme="1"/>
        <rFont val="Calibri"/>
        <family val="2"/>
        <scheme val="minor"/>
      </rPr>
      <t>Compra</t>
    </r>
    <r>
      <rPr>
        <sz val="10"/>
        <color theme="1"/>
        <rFont val="Calibri"/>
        <family val="2"/>
        <scheme val="minor"/>
      </rPr>
      <t xml:space="preserve"> de cables de sonido  consola de audio para los eventos</t>
    </r>
  </si>
</sst>
</file>

<file path=xl/styles.xml><?xml version="1.0" encoding="utf-8"?>
<styleSheet xmlns="http://schemas.openxmlformats.org/spreadsheetml/2006/main">
  <numFmts count="3">
    <numFmt numFmtId="8" formatCode="&quot;$&quot;\ #,##0.00;[Red]\-&quot;$&quot;\ #,##0.00"/>
    <numFmt numFmtId="164" formatCode="&quot;$&quot;\ #,##0.00"/>
    <numFmt numFmtId="165" formatCode="&quot;$&quot;\ #,##0"/>
  </numFmts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4" fillId="0" borderId="9" xfId="0" applyFont="1" applyBorder="1" applyAlignment="1">
      <alignment horizontal="center" vertical="top"/>
    </xf>
    <xf numFmtId="8" fontId="5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9" xfId="0" applyFont="1" applyBorder="1" applyAlignment="1">
      <alignment horizontal="center" vertical="center"/>
    </xf>
    <xf numFmtId="8" fontId="1" fillId="0" borderId="9" xfId="0" applyNumberFormat="1" applyFont="1" applyBorder="1" applyAlignment="1">
      <alignment vertical="center"/>
    </xf>
    <xf numFmtId="14" fontId="4" fillId="3" borderId="9" xfId="0" applyNumberFormat="1" applyFont="1" applyFill="1" applyBorder="1" applyAlignment="1">
      <alignment horizontal="center"/>
    </xf>
    <xf numFmtId="8" fontId="5" fillId="0" borderId="9" xfId="0" applyNumberFormat="1" applyFont="1" applyBorder="1"/>
    <xf numFmtId="4" fontId="4" fillId="0" borderId="9" xfId="0" applyNumberFormat="1" applyFont="1" applyBorder="1" applyAlignment="1">
      <alignment horizontal="center" vertical="center" wrapText="1"/>
    </xf>
    <xf numFmtId="8" fontId="4" fillId="0" borderId="9" xfId="0" applyNumberFormat="1" applyFont="1" applyBorder="1" applyAlignment="1">
      <alignment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justify" vertical="center" wrapText="1"/>
    </xf>
    <xf numFmtId="14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14" fontId="4" fillId="3" borderId="4" xfId="0" applyNumberFormat="1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8" fontId="4" fillId="0" borderId="17" xfId="0" applyNumberFormat="1" applyFont="1" applyBorder="1" applyAlignment="1">
      <alignment vertical="center"/>
    </xf>
    <xf numFmtId="164" fontId="4" fillId="3" borderId="9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7" fillId="0" borderId="0" xfId="0" applyFont="1" applyBorder="1" applyAlignment="1">
      <alignment vertical="center" wrapText="1"/>
    </xf>
    <xf numFmtId="164" fontId="1" fillId="0" borderId="0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left"/>
    </xf>
    <xf numFmtId="14" fontId="4" fillId="0" borderId="15" xfId="0" applyNumberFormat="1" applyFont="1" applyBorder="1" applyAlignment="1">
      <alignment horizontal="left"/>
    </xf>
    <xf numFmtId="14" fontId="4" fillId="0" borderId="7" xfId="0" applyNumberFormat="1" applyFont="1" applyBorder="1" applyAlignment="1">
      <alignment horizontal="left"/>
    </xf>
    <xf numFmtId="14" fontId="4" fillId="0" borderId="6" xfId="0" applyNumberFormat="1" applyFont="1" applyBorder="1" applyAlignment="1"/>
    <xf numFmtId="14" fontId="4" fillId="0" borderId="15" xfId="0" applyNumberFormat="1" applyFont="1" applyBorder="1" applyAlignment="1"/>
    <xf numFmtId="14" fontId="4" fillId="0" borderId="7" xfId="0" applyNumberFormat="1" applyFont="1" applyBorder="1" applyAlignment="1"/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6" fillId="0" borderId="6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4" fontId="6" fillId="0" borderId="6" xfId="0" applyNumberFormat="1" applyFont="1" applyFill="1" applyBorder="1" applyAlignment="1">
      <alignment horizontal="center"/>
    </xf>
    <xf numFmtId="14" fontId="6" fillId="0" borderId="15" xfId="0" applyNumberFormat="1" applyFont="1" applyFill="1" applyBorder="1" applyAlignment="1">
      <alignment horizontal="center"/>
    </xf>
    <xf numFmtId="14" fontId="6" fillId="0" borderId="7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 wrapText="1"/>
    </xf>
    <xf numFmtId="14" fontId="4" fillId="3" borderId="1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horizontal="center" vertical="center" wrapText="1"/>
    </xf>
    <xf numFmtId="3" fontId="4" fillId="3" borderId="16" xfId="0" applyNumberFormat="1" applyFont="1" applyFill="1" applyBorder="1" applyAlignment="1">
      <alignment horizontal="center" vertical="center" wrapText="1"/>
    </xf>
    <xf numFmtId="3" fontId="4" fillId="3" borderId="18" xfId="0" applyNumberFormat="1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4" fontId="4" fillId="3" borderId="18" xfId="0" applyNumberFormat="1" applyFont="1" applyFill="1" applyBorder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4" fontId="4" fillId="4" borderId="13" xfId="0" applyNumberFormat="1" applyFont="1" applyFill="1" applyBorder="1" applyAlignment="1">
      <alignment horizontal="center" vertical="center"/>
    </xf>
    <xf numFmtId="14" fontId="4" fillId="4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4" fontId="4" fillId="0" borderId="19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14" fontId="4" fillId="5" borderId="12" xfId="0" applyNumberFormat="1" applyFont="1" applyFill="1" applyBorder="1" applyAlignment="1">
      <alignment horizontal="center" vertical="center"/>
    </xf>
    <xf numFmtId="14" fontId="4" fillId="5" borderId="13" xfId="0" applyNumberFormat="1" applyFont="1" applyFill="1" applyBorder="1" applyAlignment="1">
      <alignment horizontal="center" vertical="center"/>
    </xf>
    <xf numFmtId="4" fontId="4" fillId="3" borderId="19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2</xdr:col>
      <xdr:colOff>0</xdr:colOff>
      <xdr:row>2</xdr:row>
      <xdr:rowOff>273844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285875" cy="535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zoomScale="80" zoomScaleNormal="80" workbookViewId="0">
      <selection activeCell="K58" sqref="A1:K58"/>
    </sheetView>
  </sheetViews>
  <sheetFormatPr baseColWidth="10" defaultRowHeight="15"/>
  <cols>
    <col min="1" max="1" width="10.85546875" customWidth="1"/>
    <col min="2" max="2" width="8.42578125" customWidth="1"/>
    <col min="3" max="3" width="18.5703125" customWidth="1"/>
    <col min="4" max="4" width="26.85546875" customWidth="1"/>
    <col min="5" max="5" width="14.42578125" customWidth="1"/>
    <col min="6" max="6" width="30.42578125" customWidth="1"/>
    <col min="7" max="7" width="13.85546875" customWidth="1"/>
    <col min="8" max="8" width="11.28515625" customWidth="1"/>
    <col min="9" max="9" width="11.7109375" customWidth="1"/>
    <col min="10" max="10" width="15.5703125" customWidth="1"/>
    <col min="11" max="11" width="18.140625" customWidth="1"/>
    <col min="12" max="12" width="13.5703125" customWidth="1"/>
  </cols>
  <sheetData>
    <row r="1" spans="1:11" s="2" customFormat="1" ht="6" customHeight="1">
      <c r="A1" s="37"/>
      <c r="B1" s="38"/>
      <c r="C1" s="41" t="s">
        <v>27</v>
      </c>
      <c r="D1" s="42"/>
      <c r="E1" s="42"/>
      <c r="F1" s="42"/>
      <c r="G1" s="42"/>
      <c r="H1" s="43"/>
      <c r="I1" s="1"/>
      <c r="J1" s="56" t="s">
        <v>0</v>
      </c>
      <c r="K1" s="57"/>
    </row>
    <row r="2" spans="1:11" s="2" customFormat="1" ht="24.75" customHeight="1">
      <c r="A2" s="39"/>
      <c r="B2" s="40"/>
      <c r="C2" s="44"/>
      <c r="D2" s="45"/>
      <c r="E2" s="45"/>
      <c r="F2" s="45"/>
      <c r="G2" s="45"/>
      <c r="H2" s="46"/>
      <c r="I2" s="3"/>
      <c r="J2" s="58"/>
      <c r="K2" s="59"/>
    </row>
    <row r="3" spans="1:11" s="2" customFormat="1" ht="22.5" customHeight="1">
      <c r="A3" s="39"/>
      <c r="B3" s="40"/>
      <c r="C3" s="47"/>
      <c r="D3" s="48"/>
      <c r="E3" s="48"/>
      <c r="F3" s="48"/>
      <c r="G3" s="48"/>
      <c r="H3" s="49"/>
      <c r="I3" s="4"/>
      <c r="J3" s="5" t="s">
        <v>1</v>
      </c>
      <c r="K3" s="6"/>
    </row>
    <row r="4" spans="1:11" ht="18" customHeight="1">
      <c r="A4" s="50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2"/>
    </row>
    <row r="5" spans="1:11">
      <c r="A5" s="50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2"/>
    </row>
    <row r="6" spans="1:11" ht="0.75" customHeight="1">
      <c r="A6" s="53"/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1" ht="15.75" customHeight="1">
      <c r="A7" s="60" t="s">
        <v>28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1" ht="3" customHeight="1">
      <c r="A8" s="63"/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1" ht="18" customHeight="1" thickBot="1">
      <c r="A9" s="66" t="s">
        <v>29</v>
      </c>
      <c r="B9" s="67"/>
      <c r="C9" s="67"/>
      <c r="D9" s="67"/>
      <c r="E9" s="67"/>
      <c r="F9" s="67"/>
      <c r="G9" s="67"/>
      <c r="H9" s="67"/>
      <c r="I9" s="67"/>
      <c r="J9" s="67"/>
      <c r="K9" s="68"/>
    </row>
    <row r="10" spans="1:11" s="2" customFormat="1" ht="15.75" customHeight="1">
      <c r="A10" s="69" t="s">
        <v>4</v>
      </c>
      <c r="B10" s="71" t="s">
        <v>5</v>
      </c>
      <c r="C10" s="71" t="s">
        <v>6</v>
      </c>
      <c r="D10" s="69" t="s">
        <v>7</v>
      </c>
      <c r="E10" s="69" t="s">
        <v>8</v>
      </c>
      <c r="F10" s="69" t="s">
        <v>9</v>
      </c>
      <c r="G10" s="73" t="s">
        <v>10</v>
      </c>
      <c r="H10" s="73" t="s">
        <v>11</v>
      </c>
      <c r="I10" s="77" t="s">
        <v>12</v>
      </c>
      <c r="J10" s="75" t="s">
        <v>13</v>
      </c>
      <c r="K10" s="7" t="s">
        <v>14</v>
      </c>
    </row>
    <row r="11" spans="1:11" s="2" customFormat="1" ht="16.5" customHeight="1">
      <c r="A11" s="70"/>
      <c r="B11" s="72"/>
      <c r="C11" s="72"/>
      <c r="D11" s="70"/>
      <c r="E11" s="70"/>
      <c r="F11" s="70"/>
      <c r="G11" s="74"/>
      <c r="H11" s="74"/>
      <c r="I11" s="74"/>
      <c r="J11" s="76"/>
      <c r="K11" s="8">
        <v>1000000</v>
      </c>
    </row>
    <row r="12" spans="1:11" s="2" customFormat="1" ht="28.5" customHeight="1">
      <c r="A12" s="19">
        <v>44252</v>
      </c>
      <c r="B12" s="13" t="s">
        <v>76</v>
      </c>
      <c r="C12" s="20">
        <v>142025</v>
      </c>
      <c r="D12" s="24" t="s">
        <v>77</v>
      </c>
      <c r="E12" s="21" t="s">
        <v>78</v>
      </c>
      <c r="F12" s="22" t="s">
        <v>79</v>
      </c>
      <c r="G12" s="11">
        <v>45000</v>
      </c>
      <c r="H12" s="11"/>
      <c r="I12" s="11"/>
      <c r="J12" s="9">
        <f>SUM(G12:I12)</f>
        <v>45000</v>
      </c>
      <c r="K12" s="9">
        <f>SUM(K11,-J12)</f>
        <v>955000</v>
      </c>
    </row>
    <row r="13" spans="1:11" s="2" customFormat="1" ht="30" customHeight="1">
      <c r="A13" s="19">
        <v>44260</v>
      </c>
      <c r="B13" s="13" t="s">
        <v>92</v>
      </c>
      <c r="C13" s="20">
        <v>224374</v>
      </c>
      <c r="D13" s="24" t="s">
        <v>93</v>
      </c>
      <c r="E13" s="21" t="s">
        <v>94</v>
      </c>
      <c r="F13" s="22" t="s">
        <v>95</v>
      </c>
      <c r="G13" s="11">
        <v>8838</v>
      </c>
      <c r="H13" s="11">
        <v>1679</v>
      </c>
      <c r="I13" s="11"/>
      <c r="J13" s="9">
        <f t="shared" ref="J13:J17" si="0">SUM(G13:I13)</f>
        <v>10517</v>
      </c>
      <c r="K13" s="9">
        <f t="shared" ref="K13:K18" si="1">SUM(K12,-J13)</f>
        <v>944483</v>
      </c>
    </row>
    <row r="14" spans="1:11" s="2" customFormat="1" ht="30" customHeight="1">
      <c r="A14" s="19">
        <v>44266</v>
      </c>
      <c r="B14" s="13" t="s">
        <v>96</v>
      </c>
      <c r="C14" s="20" t="s">
        <v>97</v>
      </c>
      <c r="D14" s="24" t="s">
        <v>15</v>
      </c>
      <c r="E14" s="21" t="s">
        <v>16</v>
      </c>
      <c r="F14" s="22" t="s">
        <v>133</v>
      </c>
      <c r="G14" s="11">
        <v>187395</v>
      </c>
      <c r="H14" s="11">
        <v>35605</v>
      </c>
      <c r="I14" s="11">
        <v>7496</v>
      </c>
      <c r="J14" s="9">
        <f>SUM(G14:H14)</f>
        <v>223000</v>
      </c>
      <c r="K14" s="9">
        <f t="shared" si="1"/>
        <v>721483</v>
      </c>
    </row>
    <row r="15" spans="1:11" s="2" customFormat="1" ht="30" customHeight="1">
      <c r="A15" s="19">
        <v>44267</v>
      </c>
      <c r="B15" s="13" t="s">
        <v>98</v>
      </c>
      <c r="C15" s="20">
        <v>142249</v>
      </c>
      <c r="D15" s="24" t="s">
        <v>99</v>
      </c>
      <c r="E15" s="21" t="s">
        <v>78</v>
      </c>
      <c r="F15" s="22" t="s">
        <v>100</v>
      </c>
      <c r="G15" s="11">
        <v>48000</v>
      </c>
      <c r="H15" s="11"/>
      <c r="I15" s="11"/>
      <c r="J15" s="9">
        <f t="shared" si="0"/>
        <v>48000</v>
      </c>
      <c r="K15" s="9">
        <f t="shared" si="1"/>
        <v>673483</v>
      </c>
    </row>
    <row r="16" spans="1:11" s="2" customFormat="1" ht="31.5" customHeight="1">
      <c r="A16" s="19">
        <v>44273</v>
      </c>
      <c r="B16" s="13" t="s">
        <v>61</v>
      </c>
      <c r="C16" s="20">
        <v>97</v>
      </c>
      <c r="D16" s="24" t="s">
        <v>103</v>
      </c>
      <c r="E16" s="21" t="s">
        <v>17</v>
      </c>
      <c r="F16" s="22" t="s">
        <v>104</v>
      </c>
      <c r="G16" s="11">
        <v>275000</v>
      </c>
      <c r="H16" s="11"/>
      <c r="I16" s="11"/>
      <c r="J16" s="9">
        <f t="shared" si="0"/>
        <v>275000</v>
      </c>
      <c r="K16" s="9">
        <f t="shared" si="1"/>
        <v>398483</v>
      </c>
    </row>
    <row r="17" spans="1:14" s="2" customFormat="1" ht="30" customHeight="1">
      <c r="A17" s="19">
        <v>44280</v>
      </c>
      <c r="B17" s="13" t="s">
        <v>115</v>
      </c>
      <c r="C17" s="20" t="s">
        <v>116</v>
      </c>
      <c r="D17" s="24" t="s">
        <v>112</v>
      </c>
      <c r="E17" s="21" t="s">
        <v>113</v>
      </c>
      <c r="F17" s="22" t="s">
        <v>117</v>
      </c>
      <c r="G17" s="11">
        <v>40675</v>
      </c>
      <c r="H17" s="11">
        <v>3624</v>
      </c>
      <c r="I17" s="11"/>
      <c r="J17" s="9">
        <f t="shared" si="0"/>
        <v>44299</v>
      </c>
      <c r="K17" s="9">
        <f t="shared" si="1"/>
        <v>354184</v>
      </c>
    </row>
    <row r="18" spans="1:14" s="2" customFormat="1" ht="45" customHeight="1">
      <c r="A18" s="19">
        <v>44281</v>
      </c>
      <c r="B18" s="13" t="s">
        <v>118</v>
      </c>
      <c r="C18" s="26" t="s">
        <v>119</v>
      </c>
      <c r="D18" s="24" t="s">
        <v>120</v>
      </c>
      <c r="E18" s="21" t="s">
        <v>121</v>
      </c>
      <c r="F18" s="22" t="s">
        <v>122</v>
      </c>
      <c r="G18" s="11">
        <v>150000</v>
      </c>
      <c r="H18" s="11"/>
      <c r="I18" s="11">
        <v>9000</v>
      </c>
      <c r="J18" s="9">
        <f>SUM(G18:H18)</f>
        <v>150000</v>
      </c>
      <c r="K18" s="9">
        <f t="shared" si="1"/>
        <v>204184</v>
      </c>
    </row>
    <row r="19" spans="1:14" s="2" customFormat="1" ht="31.5" customHeight="1">
      <c r="A19" s="88" t="s">
        <v>18</v>
      </c>
      <c r="B19" s="89"/>
      <c r="C19" s="89"/>
      <c r="D19" s="89"/>
      <c r="E19" s="89"/>
      <c r="F19" s="90"/>
      <c r="G19" s="11">
        <f>SUM(G12:G18)</f>
        <v>754908</v>
      </c>
      <c r="H19" s="11">
        <f t="shared" ref="H19:J19" si="2">SUM(H12:H18)</f>
        <v>40908</v>
      </c>
      <c r="I19" s="11">
        <f>SUM(I14:I18)</f>
        <v>16496</v>
      </c>
      <c r="J19" s="11">
        <f t="shared" si="2"/>
        <v>795816</v>
      </c>
      <c r="K19" s="11">
        <f>SUM(K18,J19)</f>
        <v>1000000</v>
      </c>
    </row>
    <row r="20" spans="1:14" s="2" customFormat="1" ht="30" customHeight="1">
      <c r="A20" s="12"/>
      <c r="B20" s="12"/>
      <c r="C20" s="12"/>
      <c r="D20" s="12"/>
      <c r="E20" s="12"/>
      <c r="F20" s="12"/>
      <c r="G20" s="12"/>
      <c r="H20" s="12"/>
      <c r="I20" s="36"/>
      <c r="J20" s="12"/>
      <c r="K20" s="12"/>
    </row>
    <row r="21" spans="1:14" s="2" customFormat="1" ht="30" customHeight="1">
      <c r="A21" s="78" t="s">
        <v>67</v>
      </c>
      <c r="B21" s="78"/>
      <c r="C21" s="78"/>
      <c r="D21" s="78"/>
      <c r="E21" s="78"/>
      <c r="F21" s="78"/>
      <c r="G21" s="78"/>
      <c r="H21" s="78"/>
      <c r="I21" s="78"/>
      <c r="J21" s="78"/>
      <c r="K21" s="79"/>
    </row>
    <row r="22" spans="1:14" s="2" customFormat="1" ht="12" customHeight="1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1"/>
    </row>
    <row r="23" spans="1:14" s="2" customFormat="1" ht="30" customHeight="1">
      <c r="A23" s="82" t="s">
        <v>4</v>
      </c>
      <c r="B23" s="84" t="s">
        <v>5</v>
      </c>
      <c r="C23" s="84" t="s">
        <v>19</v>
      </c>
      <c r="D23" s="82" t="s">
        <v>7</v>
      </c>
      <c r="E23" s="82" t="s">
        <v>22</v>
      </c>
      <c r="F23" s="82" t="s">
        <v>9</v>
      </c>
      <c r="G23" s="86" t="s">
        <v>10</v>
      </c>
      <c r="H23" s="86" t="s">
        <v>11</v>
      </c>
      <c r="I23" s="77" t="s">
        <v>12</v>
      </c>
      <c r="J23" s="75" t="s">
        <v>13</v>
      </c>
      <c r="K23" s="15" t="s">
        <v>20</v>
      </c>
    </row>
    <row r="24" spans="1:14" s="2" customFormat="1" ht="30" customHeight="1">
      <c r="A24" s="83"/>
      <c r="B24" s="85"/>
      <c r="C24" s="85"/>
      <c r="D24" s="83"/>
      <c r="E24" s="83"/>
      <c r="F24" s="83"/>
      <c r="G24" s="87"/>
      <c r="H24" s="87"/>
      <c r="I24" s="74"/>
      <c r="J24" s="76"/>
      <c r="K24" s="16">
        <v>1450000</v>
      </c>
      <c r="N24" s="2" t="s">
        <v>137</v>
      </c>
    </row>
    <row r="25" spans="1:14" s="2" customFormat="1" ht="30" customHeight="1">
      <c r="A25" s="19">
        <v>44246</v>
      </c>
      <c r="B25" s="13" t="s">
        <v>31</v>
      </c>
      <c r="C25" s="20" t="s">
        <v>32</v>
      </c>
      <c r="D25" s="10" t="s">
        <v>33</v>
      </c>
      <c r="E25" s="21" t="s">
        <v>23</v>
      </c>
      <c r="F25" s="22" t="s">
        <v>34</v>
      </c>
      <c r="G25" s="11">
        <v>70450</v>
      </c>
      <c r="H25" s="11"/>
      <c r="I25" s="11"/>
      <c r="J25" s="11">
        <f>SUM(G25:I25)</f>
        <v>70450</v>
      </c>
      <c r="K25" s="11">
        <f>SUM(K24,-J25)</f>
        <v>1379550</v>
      </c>
    </row>
    <row r="26" spans="1:14" s="2" customFormat="1" ht="30" customHeight="1">
      <c r="A26" s="19">
        <v>44249</v>
      </c>
      <c r="B26" s="13" t="s">
        <v>68</v>
      </c>
      <c r="C26" s="20">
        <v>1754</v>
      </c>
      <c r="D26" s="10" t="s">
        <v>69</v>
      </c>
      <c r="E26" s="21" t="s">
        <v>70</v>
      </c>
      <c r="F26" s="22" t="s">
        <v>71</v>
      </c>
      <c r="G26" s="11">
        <v>41000</v>
      </c>
      <c r="H26" s="11"/>
      <c r="I26" s="11"/>
      <c r="J26" s="11">
        <f>SUM(G26:I26)</f>
        <v>41000</v>
      </c>
      <c r="K26" s="11">
        <f t="shared" ref="K26:K45" si="3">SUM(K25,-J26)</f>
        <v>1338550</v>
      </c>
    </row>
    <row r="27" spans="1:14" s="2" customFormat="1" ht="30" customHeight="1">
      <c r="A27" s="19">
        <v>44249</v>
      </c>
      <c r="B27" s="13" t="s">
        <v>72</v>
      </c>
      <c r="C27" s="20" t="s">
        <v>73</v>
      </c>
      <c r="D27" s="10" t="s">
        <v>74</v>
      </c>
      <c r="E27" s="21" t="s">
        <v>21</v>
      </c>
      <c r="F27" s="22" t="s">
        <v>75</v>
      </c>
      <c r="G27" s="11">
        <v>225546</v>
      </c>
      <c r="H27" s="11">
        <v>42854</v>
      </c>
      <c r="I27" s="11"/>
      <c r="J27" s="11">
        <f>SUM(G27:I27)</f>
        <v>268400</v>
      </c>
      <c r="K27" s="11">
        <f t="shared" si="3"/>
        <v>1070150</v>
      </c>
    </row>
    <row r="28" spans="1:14" s="2" customFormat="1" ht="45.75" customHeight="1">
      <c r="A28" s="19">
        <v>44250</v>
      </c>
      <c r="B28" s="13" t="s">
        <v>35</v>
      </c>
      <c r="C28" s="13" t="s">
        <v>35</v>
      </c>
      <c r="D28" s="10" t="s">
        <v>130</v>
      </c>
      <c r="E28" s="21">
        <v>98644598</v>
      </c>
      <c r="F28" s="22" t="s">
        <v>139</v>
      </c>
      <c r="G28" s="11">
        <v>14850</v>
      </c>
      <c r="H28" s="25"/>
      <c r="I28" s="11"/>
      <c r="J28" s="11">
        <f t="shared" ref="J28:J44" si="4">SUM(G28:I28)</f>
        <v>14850</v>
      </c>
      <c r="K28" s="11">
        <f t="shared" si="3"/>
        <v>1055300</v>
      </c>
    </row>
    <row r="29" spans="1:14" s="2" customFormat="1" ht="30" customHeight="1">
      <c r="A29" s="19">
        <v>44252</v>
      </c>
      <c r="B29" s="13" t="s">
        <v>36</v>
      </c>
      <c r="C29" s="20" t="s">
        <v>37</v>
      </c>
      <c r="D29" s="10" t="s">
        <v>33</v>
      </c>
      <c r="E29" s="21" t="s">
        <v>23</v>
      </c>
      <c r="F29" s="22" t="s">
        <v>38</v>
      </c>
      <c r="G29" s="11">
        <v>39600</v>
      </c>
      <c r="H29" s="25"/>
      <c r="I29" s="11"/>
      <c r="J29" s="11">
        <f t="shared" si="4"/>
        <v>39600</v>
      </c>
      <c r="K29" s="11">
        <f t="shared" si="3"/>
        <v>1015700</v>
      </c>
    </row>
    <row r="30" spans="1:14" s="2" customFormat="1" ht="30" customHeight="1">
      <c r="A30" s="19">
        <v>44253</v>
      </c>
      <c r="B30" s="13" t="s">
        <v>80</v>
      </c>
      <c r="C30" s="26" t="s">
        <v>131</v>
      </c>
      <c r="D30" s="10" t="s">
        <v>81</v>
      </c>
      <c r="E30" s="21" t="s">
        <v>82</v>
      </c>
      <c r="F30" s="22" t="s">
        <v>83</v>
      </c>
      <c r="G30" s="11">
        <v>70000</v>
      </c>
      <c r="H30" s="25"/>
      <c r="I30" s="11"/>
      <c r="J30" s="11">
        <f t="shared" si="4"/>
        <v>70000</v>
      </c>
      <c r="K30" s="11">
        <f t="shared" si="3"/>
        <v>945700</v>
      </c>
    </row>
    <row r="31" spans="1:14" s="2" customFormat="1" ht="41.25" customHeight="1">
      <c r="A31" s="19">
        <v>44256</v>
      </c>
      <c r="B31" s="13" t="s">
        <v>39</v>
      </c>
      <c r="C31" s="20" t="s">
        <v>40</v>
      </c>
      <c r="D31" s="10" t="s">
        <v>33</v>
      </c>
      <c r="E31" s="21" t="s">
        <v>23</v>
      </c>
      <c r="F31" s="22" t="s">
        <v>41</v>
      </c>
      <c r="G31" s="11">
        <v>44550</v>
      </c>
      <c r="H31" s="11"/>
      <c r="I31" s="11"/>
      <c r="J31" s="11">
        <f t="shared" si="4"/>
        <v>44550</v>
      </c>
      <c r="K31" s="11">
        <f t="shared" si="3"/>
        <v>901150</v>
      </c>
    </row>
    <row r="32" spans="1:14" s="2" customFormat="1" ht="30" customHeight="1">
      <c r="A32" s="19">
        <v>44259</v>
      </c>
      <c r="B32" s="13" t="s">
        <v>52</v>
      </c>
      <c r="C32" s="20" t="s">
        <v>135</v>
      </c>
      <c r="D32" s="10" t="s">
        <v>33</v>
      </c>
      <c r="E32" s="21" t="s">
        <v>24</v>
      </c>
      <c r="F32" s="22" t="s">
        <v>42</v>
      </c>
      <c r="G32" s="11">
        <v>25850</v>
      </c>
      <c r="H32" s="11"/>
      <c r="I32" s="11"/>
      <c r="J32" s="11">
        <f t="shared" si="4"/>
        <v>25850</v>
      </c>
      <c r="K32" s="11">
        <f t="shared" si="3"/>
        <v>875300</v>
      </c>
    </row>
    <row r="33" spans="1:11" s="2" customFormat="1" ht="30" customHeight="1">
      <c r="A33" s="19">
        <v>44260</v>
      </c>
      <c r="B33" s="13" t="s">
        <v>53</v>
      </c>
      <c r="C33" s="20" t="s">
        <v>57</v>
      </c>
      <c r="D33" s="24" t="s">
        <v>138</v>
      </c>
      <c r="E33" s="21" t="s">
        <v>54</v>
      </c>
      <c r="F33" s="22" t="s">
        <v>55</v>
      </c>
      <c r="G33" s="11">
        <v>2689</v>
      </c>
      <c r="H33" s="11">
        <v>511</v>
      </c>
      <c r="I33" s="11"/>
      <c r="J33" s="11">
        <f t="shared" si="4"/>
        <v>3200</v>
      </c>
      <c r="K33" s="11">
        <f t="shared" si="3"/>
        <v>872100</v>
      </c>
    </row>
    <row r="34" spans="1:11" s="2" customFormat="1" ht="30" customHeight="1">
      <c r="A34" s="19">
        <v>44260</v>
      </c>
      <c r="B34" s="13" t="s">
        <v>56</v>
      </c>
      <c r="C34" s="20" t="s">
        <v>132</v>
      </c>
      <c r="D34" s="24" t="s">
        <v>140</v>
      </c>
      <c r="E34" s="21" t="s">
        <v>58</v>
      </c>
      <c r="F34" s="22" t="s">
        <v>59</v>
      </c>
      <c r="G34" s="11">
        <v>1765</v>
      </c>
      <c r="H34" s="11">
        <v>335</v>
      </c>
      <c r="I34" s="11"/>
      <c r="J34" s="11">
        <f t="shared" si="4"/>
        <v>2100</v>
      </c>
      <c r="K34" s="11">
        <f t="shared" si="3"/>
        <v>870000</v>
      </c>
    </row>
    <row r="35" spans="1:11" s="2" customFormat="1" ht="69" customHeight="1">
      <c r="A35" s="19">
        <v>44264</v>
      </c>
      <c r="B35" s="13" t="s">
        <v>43</v>
      </c>
      <c r="C35" s="20" t="s">
        <v>44</v>
      </c>
      <c r="D35" s="10" t="s">
        <v>33</v>
      </c>
      <c r="E35" s="21" t="s">
        <v>24</v>
      </c>
      <c r="F35" s="22" t="s">
        <v>42</v>
      </c>
      <c r="G35" s="11">
        <v>69300</v>
      </c>
      <c r="H35" s="11"/>
      <c r="I35" s="11"/>
      <c r="J35" s="11">
        <f t="shared" si="4"/>
        <v>69300</v>
      </c>
      <c r="K35" s="11">
        <f t="shared" si="3"/>
        <v>800700</v>
      </c>
    </row>
    <row r="36" spans="1:11" s="2" customFormat="1" ht="54" customHeight="1">
      <c r="A36" s="19">
        <v>44267</v>
      </c>
      <c r="B36" s="13" t="s">
        <v>45</v>
      </c>
      <c r="C36" s="20" t="s">
        <v>46</v>
      </c>
      <c r="D36" s="10" t="s">
        <v>33</v>
      </c>
      <c r="E36" s="21" t="s">
        <v>24</v>
      </c>
      <c r="F36" s="22" t="s">
        <v>42</v>
      </c>
      <c r="G36" s="11">
        <v>54450</v>
      </c>
      <c r="H36" s="11"/>
      <c r="I36" s="11"/>
      <c r="J36" s="11">
        <f t="shared" si="4"/>
        <v>54450</v>
      </c>
      <c r="K36" s="11">
        <f t="shared" si="3"/>
        <v>746250</v>
      </c>
    </row>
    <row r="37" spans="1:11" s="2" customFormat="1" ht="56.25" customHeight="1">
      <c r="A37" s="23">
        <v>44271</v>
      </c>
      <c r="B37" s="13" t="s">
        <v>47</v>
      </c>
      <c r="C37" s="20" t="s">
        <v>48</v>
      </c>
      <c r="D37" s="10" t="s">
        <v>33</v>
      </c>
      <c r="E37" s="21" t="s">
        <v>24</v>
      </c>
      <c r="F37" s="22" t="s">
        <v>42</v>
      </c>
      <c r="G37" s="11">
        <v>54450</v>
      </c>
      <c r="H37" s="11"/>
      <c r="I37" s="11"/>
      <c r="J37" s="11">
        <f t="shared" si="4"/>
        <v>54450</v>
      </c>
      <c r="K37" s="11">
        <f t="shared" si="3"/>
        <v>691800</v>
      </c>
    </row>
    <row r="38" spans="1:11" s="2" customFormat="1" ht="44.25" customHeight="1">
      <c r="A38" s="19">
        <v>44272</v>
      </c>
      <c r="B38" s="13" t="s">
        <v>101</v>
      </c>
      <c r="C38" s="20">
        <v>1788</v>
      </c>
      <c r="D38" s="24" t="s">
        <v>69</v>
      </c>
      <c r="E38" s="21" t="s">
        <v>70</v>
      </c>
      <c r="F38" s="22" t="s">
        <v>141</v>
      </c>
      <c r="G38" s="11">
        <v>60000</v>
      </c>
      <c r="H38" s="11"/>
      <c r="I38" s="11"/>
      <c r="J38" s="11">
        <f t="shared" si="4"/>
        <v>60000</v>
      </c>
      <c r="K38" s="11">
        <f t="shared" si="3"/>
        <v>631800</v>
      </c>
    </row>
    <row r="39" spans="1:11" s="2" customFormat="1" ht="44.25" customHeight="1">
      <c r="A39" s="19">
        <v>44272</v>
      </c>
      <c r="B39" s="13" t="s">
        <v>102</v>
      </c>
      <c r="C39" s="20">
        <v>1789</v>
      </c>
      <c r="D39" s="24" t="s">
        <v>69</v>
      </c>
      <c r="E39" s="21" t="s">
        <v>70</v>
      </c>
      <c r="F39" s="22" t="s">
        <v>142</v>
      </c>
      <c r="G39" s="11">
        <v>182000</v>
      </c>
      <c r="H39" s="11"/>
      <c r="I39" s="11"/>
      <c r="J39" s="11">
        <f t="shared" si="4"/>
        <v>182000</v>
      </c>
      <c r="K39" s="11">
        <f t="shared" si="3"/>
        <v>449800</v>
      </c>
    </row>
    <row r="40" spans="1:11" s="2" customFormat="1" ht="30.75" customHeight="1">
      <c r="A40" s="19">
        <v>44278</v>
      </c>
      <c r="B40" s="13" t="s">
        <v>60</v>
      </c>
      <c r="C40" s="20" t="s">
        <v>60</v>
      </c>
      <c r="D40" s="24" t="s">
        <v>62</v>
      </c>
      <c r="E40" s="21">
        <v>70382183</v>
      </c>
      <c r="F40" s="22" t="s">
        <v>63</v>
      </c>
      <c r="G40" s="11">
        <v>24000</v>
      </c>
      <c r="H40" s="11"/>
      <c r="I40" s="11"/>
      <c r="J40" s="11">
        <f t="shared" si="4"/>
        <v>24000</v>
      </c>
      <c r="K40" s="11">
        <f t="shared" si="3"/>
        <v>425800</v>
      </c>
    </row>
    <row r="41" spans="1:11" s="2" customFormat="1" ht="44.25" customHeight="1">
      <c r="A41" s="19">
        <v>44278</v>
      </c>
      <c r="B41" s="13" t="s">
        <v>64</v>
      </c>
      <c r="C41" s="20" t="s">
        <v>64</v>
      </c>
      <c r="D41" s="24" t="s">
        <v>65</v>
      </c>
      <c r="E41" s="21">
        <v>42751740</v>
      </c>
      <c r="F41" s="22" t="s">
        <v>66</v>
      </c>
      <c r="G41" s="11">
        <v>15000</v>
      </c>
      <c r="H41" s="11"/>
      <c r="I41" s="11"/>
      <c r="J41" s="11">
        <f t="shared" si="4"/>
        <v>15000</v>
      </c>
      <c r="K41" s="11">
        <f t="shared" si="3"/>
        <v>410800</v>
      </c>
    </row>
    <row r="42" spans="1:11" s="2" customFormat="1" ht="44.25" customHeight="1">
      <c r="A42" s="19">
        <v>44280</v>
      </c>
      <c r="B42" s="13" t="s">
        <v>105</v>
      </c>
      <c r="C42" s="20" t="s">
        <v>106</v>
      </c>
      <c r="D42" s="24" t="s">
        <v>107</v>
      </c>
      <c r="E42" s="21" t="s">
        <v>108</v>
      </c>
      <c r="F42" s="22" t="s">
        <v>109</v>
      </c>
      <c r="G42" s="11">
        <v>31008</v>
      </c>
      <c r="H42" s="11">
        <v>3992</v>
      </c>
      <c r="I42" s="11"/>
      <c r="J42" s="11">
        <f t="shared" si="4"/>
        <v>35000</v>
      </c>
      <c r="K42" s="11">
        <f t="shared" si="3"/>
        <v>375800</v>
      </c>
    </row>
    <row r="43" spans="1:11" s="2" customFormat="1" ht="44.25" customHeight="1">
      <c r="A43" s="19">
        <v>44280</v>
      </c>
      <c r="B43" s="13" t="s">
        <v>110</v>
      </c>
      <c r="C43" s="20" t="s">
        <v>111</v>
      </c>
      <c r="D43" s="24" t="s">
        <v>112</v>
      </c>
      <c r="E43" s="21" t="s">
        <v>113</v>
      </c>
      <c r="F43" s="22" t="s">
        <v>114</v>
      </c>
      <c r="G43" s="11">
        <v>19665</v>
      </c>
      <c r="H43" s="11">
        <v>3736</v>
      </c>
      <c r="I43" s="11"/>
      <c r="J43" s="11">
        <f t="shared" si="4"/>
        <v>23401</v>
      </c>
      <c r="K43" s="11">
        <f t="shared" si="3"/>
        <v>352399</v>
      </c>
    </row>
    <row r="44" spans="1:11" s="2" customFormat="1" ht="67.5" customHeight="1">
      <c r="A44" s="19">
        <v>44280</v>
      </c>
      <c r="B44" s="13" t="s">
        <v>49</v>
      </c>
      <c r="C44" s="20" t="s">
        <v>50</v>
      </c>
      <c r="D44" s="10" t="s">
        <v>33</v>
      </c>
      <c r="E44" s="21" t="s">
        <v>24</v>
      </c>
      <c r="F44" s="22" t="s">
        <v>42</v>
      </c>
      <c r="G44" s="11">
        <v>89100</v>
      </c>
      <c r="H44" s="11"/>
      <c r="I44" s="11"/>
      <c r="J44" s="11">
        <f t="shared" si="4"/>
        <v>89100</v>
      </c>
      <c r="K44" s="11">
        <f t="shared" si="3"/>
        <v>263299</v>
      </c>
    </row>
    <row r="45" spans="1:11" s="2" customFormat="1" ht="30" customHeight="1">
      <c r="A45" s="19">
        <v>44291</v>
      </c>
      <c r="B45" s="13" t="s">
        <v>123</v>
      </c>
      <c r="C45" s="20">
        <v>31441</v>
      </c>
      <c r="D45" s="24" t="s">
        <v>107</v>
      </c>
      <c r="E45" s="21" t="s">
        <v>108</v>
      </c>
      <c r="F45" s="22" t="s">
        <v>124</v>
      </c>
      <c r="G45" s="11">
        <v>21008</v>
      </c>
      <c r="H45" s="9">
        <v>3992</v>
      </c>
      <c r="I45" s="9"/>
      <c r="J45" s="11">
        <f>SUM(G45:I45)</f>
        <v>25000</v>
      </c>
      <c r="K45" s="11">
        <f t="shared" si="3"/>
        <v>238299</v>
      </c>
    </row>
    <row r="46" spans="1:11" s="2" customFormat="1" ht="30" customHeight="1">
      <c r="A46" s="19">
        <v>44291</v>
      </c>
      <c r="B46" s="13" t="s">
        <v>51</v>
      </c>
      <c r="C46" s="20">
        <v>83757</v>
      </c>
      <c r="D46" s="10" t="s">
        <v>33</v>
      </c>
      <c r="E46" s="21" t="s">
        <v>24</v>
      </c>
      <c r="F46" s="22" t="s">
        <v>42</v>
      </c>
      <c r="G46" s="11">
        <v>4950</v>
      </c>
      <c r="H46" s="11"/>
      <c r="I46" s="11"/>
      <c r="J46" s="11">
        <f>SUM(G46:I46)</f>
        <v>4950</v>
      </c>
      <c r="K46" s="11">
        <f>SUM(K45,-J46)</f>
        <v>233349</v>
      </c>
    </row>
    <row r="47" spans="1:11" s="2" customFormat="1" ht="30" customHeight="1">
      <c r="A47" s="19">
        <v>44293</v>
      </c>
      <c r="B47" s="13" t="s">
        <v>125</v>
      </c>
      <c r="C47" s="20">
        <v>731</v>
      </c>
      <c r="D47" s="24" t="s">
        <v>126</v>
      </c>
      <c r="E47" s="21" t="s">
        <v>127</v>
      </c>
      <c r="F47" s="22" t="s">
        <v>128</v>
      </c>
      <c r="G47" s="11">
        <v>120000</v>
      </c>
      <c r="H47" s="11"/>
      <c r="I47" s="11"/>
      <c r="J47" s="11">
        <f>SUM(G47:I47)</f>
        <v>120000</v>
      </c>
      <c r="K47" s="11">
        <f>SUM(K46,-J47)</f>
        <v>113349</v>
      </c>
    </row>
    <row r="48" spans="1:11" s="2" customFormat="1" ht="30" customHeight="1">
      <c r="A48" s="19">
        <v>44305</v>
      </c>
      <c r="B48" s="13" t="s">
        <v>136</v>
      </c>
      <c r="C48" s="20">
        <v>84935</v>
      </c>
      <c r="D48" s="10" t="s">
        <v>33</v>
      </c>
      <c r="E48" s="21" t="s">
        <v>24</v>
      </c>
      <c r="F48" s="22" t="s">
        <v>42</v>
      </c>
      <c r="G48" s="11">
        <v>4950</v>
      </c>
      <c r="H48" s="11"/>
      <c r="I48" s="11"/>
      <c r="J48" s="11">
        <f>SUM(G48:I48)</f>
        <v>4950</v>
      </c>
      <c r="K48" s="11">
        <f>SUM(K47,-J48)</f>
        <v>108399</v>
      </c>
    </row>
    <row r="49" spans="1:12" s="2" customFormat="1" ht="30" customHeight="1">
      <c r="A49" s="88" t="s">
        <v>18</v>
      </c>
      <c r="B49" s="89"/>
      <c r="C49" s="89"/>
      <c r="D49" s="89"/>
      <c r="E49" s="89"/>
      <c r="F49" s="90"/>
      <c r="G49" s="11">
        <f>SUM(G25:G48)</f>
        <v>1286181</v>
      </c>
      <c r="H49" s="11">
        <f>SUM(H25:H48)</f>
        <v>55420</v>
      </c>
      <c r="I49" s="11">
        <f>SUM(I25:I48)</f>
        <v>0</v>
      </c>
      <c r="J49" s="11">
        <f>SUM(J25:J48)</f>
        <v>1341601</v>
      </c>
      <c r="K49" s="33">
        <f>SUM(K47,J49)</f>
        <v>1454950</v>
      </c>
    </row>
    <row r="50" spans="1:12" s="2" customFormat="1" ht="12" customHeight="1">
      <c r="A50" s="27"/>
      <c r="B50" s="28"/>
      <c r="C50" s="28"/>
      <c r="D50" s="28"/>
      <c r="E50" s="28"/>
      <c r="F50" s="28"/>
      <c r="G50" s="29"/>
      <c r="H50" s="30"/>
      <c r="I50" s="30"/>
      <c r="J50" s="30"/>
      <c r="K50" s="31"/>
    </row>
    <row r="51" spans="1:12" s="2" customFormat="1" ht="27" customHeight="1">
      <c r="A51" s="96" t="s">
        <v>30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</row>
    <row r="52" spans="1:12" s="2" customFormat="1" ht="30" customHeight="1">
      <c r="A52" s="82" t="s">
        <v>4</v>
      </c>
      <c r="B52" s="84" t="s">
        <v>5</v>
      </c>
      <c r="C52" s="84" t="s">
        <v>19</v>
      </c>
      <c r="D52" s="82" t="s">
        <v>7</v>
      </c>
      <c r="E52" s="82" t="s">
        <v>22</v>
      </c>
      <c r="F52" s="82" t="s">
        <v>9</v>
      </c>
      <c r="G52" s="86" t="s">
        <v>10</v>
      </c>
      <c r="H52" s="86" t="s">
        <v>11</v>
      </c>
      <c r="I52" s="86"/>
      <c r="J52" s="75" t="s">
        <v>13</v>
      </c>
      <c r="K52" s="17" t="s">
        <v>20</v>
      </c>
    </row>
    <row r="53" spans="1:12" s="2" customFormat="1" ht="32.25" customHeight="1">
      <c r="A53" s="94"/>
      <c r="B53" s="95"/>
      <c r="C53" s="95"/>
      <c r="D53" s="94"/>
      <c r="E53" s="94"/>
      <c r="F53" s="94"/>
      <c r="G53" s="99"/>
      <c r="H53" s="99"/>
      <c r="I53" s="87"/>
      <c r="J53" s="98"/>
      <c r="K53" s="18">
        <v>350000</v>
      </c>
    </row>
    <row r="54" spans="1:12" s="2" customFormat="1" ht="20.25" customHeight="1">
      <c r="A54" s="19">
        <v>44253</v>
      </c>
      <c r="B54" s="13" t="s">
        <v>84</v>
      </c>
      <c r="C54" s="20">
        <v>39014</v>
      </c>
      <c r="D54" s="10" t="s">
        <v>85</v>
      </c>
      <c r="E54" s="21" t="s">
        <v>86</v>
      </c>
      <c r="F54" s="22" t="s">
        <v>87</v>
      </c>
      <c r="G54" s="11">
        <v>17000</v>
      </c>
      <c r="H54" s="11"/>
      <c r="I54" s="11"/>
      <c r="J54" s="11">
        <f>SUM(G54:I54)</f>
        <v>17000</v>
      </c>
      <c r="K54" s="14">
        <f>SUM(K53,-J54)</f>
        <v>333000</v>
      </c>
      <c r="L54" s="2" t="s">
        <v>25</v>
      </c>
    </row>
    <row r="55" spans="1:12" s="2" customFormat="1" ht="30" customHeight="1">
      <c r="A55" s="19">
        <v>44260</v>
      </c>
      <c r="B55" s="13" t="s">
        <v>88</v>
      </c>
      <c r="C55" s="20">
        <v>7800</v>
      </c>
      <c r="D55" s="24" t="s">
        <v>89</v>
      </c>
      <c r="E55" s="21" t="s">
        <v>90</v>
      </c>
      <c r="F55" s="22" t="s">
        <v>91</v>
      </c>
      <c r="G55" s="11">
        <v>16135</v>
      </c>
      <c r="H55" s="11">
        <v>3065</v>
      </c>
      <c r="I55" s="11"/>
      <c r="J55" s="11">
        <f t="shared" ref="J55" si="5">SUM(G55:I55)</f>
        <v>19200</v>
      </c>
      <c r="K55" s="14">
        <f>SUM(K54,-J55)</f>
        <v>313800</v>
      </c>
    </row>
    <row r="56" spans="1:12" s="2" customFormat="1" ht="19.5" customHeight="1">
      <c r="A56" s="88" t="s">
        <v>18</v>
      </c>
      <c r="B56" s="89"/>
      <c r="C56" s="89"/>
      <c r="D56" s="89"/>
      <c r="E56" s="89"/>
      <c r="F56" s="90"/>
      <c r="G56" s="9">
        <f>SUM(G54:G55)</f>
        <v>33135</v>
      </c>
      <c r="H56" s="9">
        <f t="shared" ref="H56:I56" si="6">SUM(H54:H55)</f>
        <v>3065</v>
      </c>
      <c r="I56" s="9">
        <f t="shared" si="6"/>
        <v>0</v>
      </c>
      <c r="J56" s="9">
        <f>SUM(J54:J55)</f>
        <v>36200</v>
      </c>
      <c r="K56" s="32">
        <f>SUM(K55,J56)</f>
        <v>350000</v>
      </c>
    </row>
    <row r="57" spans="1:12" s="2" customFormat="1" ht="21.75" customHeight="1">
      <c r="A57" s="88" t="s">
        <v>26</v>
      </c>
      <c r="B57" s="92"/>
      <c r="C57" s="92"/>
      <c r="D57" s="92"/>
      <c r="E57" s="92"/>
      <c r="F57" s="93"/>
      <c r="G57" s="14">
        <f>SUM(G19,G49,G56)</f>
        <v>2074224</v>
      </c>
      <c r="H57" s="14">
        <f>SUM(H19,H49,H56)</f>
        <v>99393</v>
      </c>
      <c r="I57" s="14">
        <f>SUM(I19,I49,I56)</f>
        <v>16496</v>
      </c>
      <c r="J57" s="14">
        <f>SUM(J19,J49,J56)</f>
        <v>2173617</v>
      </c>
      <c r="K57" s="18">
        <f>SUM(K55,K48,K18)</f>
        <v>626383</v>
      </c>
      <c r="L57" s="8">
        <f>SUM(J57:K57)</f>
        <v>2800000</v>
      </c>
    </row>
    <row r="58" spans="1:12" ht="77.25" customHeight="1">
      <c r="A58" s="91" t="s">
        <v>134</v>
      </c>
      <c r="B58" s="91"/>
      <c r="C58" s="91"/>
      <c r="D58" s="34"/>
      <c r="E58" s="34"/>
      <c r="F58" s="35" t="s">
        <v>129</v>
      </c>
      <c r="G58" s="12"/>
    </row>
  </sheetData>
  <mergeCells count="46">
    <mergeCell ref="A58:C58"/>
    <mergeCell ref="A57:F57"/>
    <mergeCell ref="A49:F49"/>
    <mergeCell ref="A52:A53"/>
    <mergeCell ref="B52:B53"/>
    <mergeCell ref="C52:C53"/>
    <mergeCell ref="D52:D53"/>
    <mergeCell ref="E52:E53"/>
    <mergeCell ref="F52:F53"/>
    <mergeCell ref="A51:K51"/>
    <mergeCell ref="I52:I53"/>
    <mergeCell ref="J52:J53"/>
    <mergeCell ref="A56:F56"/>
    <mergeCell ref="G52:G53"/>
    <mergeCell ref="H52:H53"/>
    <mergeCell ref="J23:J24"/>
    <mergeCell ref="I23:I24"/>
    <mergeCell ref="H10:H11"/>
    <mergeCell ref="I10:I11"/>
    <mergeCell ref="J10:J11"/>
    <mergeCell ref="A21:K22"/>
    <mergeCell ref="A23:A24"/>
    <mergeCell ref="B23:B24"/>
    <mergeCell ref="C23:C24"/>
    <mergeCell ref="D23:D24"/>
    <mergeCell ref="E23:E24"/>
    <mergeCell ref="F23:F24"/>
    <mergeCell ref="G23:G24"/>
    <mergeCell ref="H23:H24"/>
    <mergeCell ref="A19:F19"/>
    <mergeCell ref="A7:K7"/>
    <mergeCell ref="A8:K8"/>
    <mergeCell ref="A9:K9"/>
    <mergeCell ref="A10:A11"/>
    <mergeCell ref="B10:B11"/>
    <mergeCell ref="C10:C11"/>
    <mergeCell ref="D10:D11"/>
    <mergeCell ref="E10:E11"/>
    <mergeCell ref="F10:F11"/>
    <mergeCell ref="G10:G11"/>
    <mergeCell ref="A1:B3"/>
    <mergeCell ref="C1:H3"/>
    <mergeCell ref="A4:K4"/>
    <mergeCell ref="A5:K5"/>
    <mergeCell ref="A6:K6"/>
    <mergeCell ref="J1:K2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5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REEMBOLSO No. 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42751740</dc:creator>
  <cp:lastModifiedBy>63502132</cp:lastModifiedBy>
  <cp:lastPrinted>2021-06-02T22:03:50Z</cp:lastPrinted>
  <dcterms:created xsi:type="dcterms:W3CDTF">2021-04-06T15:36:51Z</dcterms:created>
  <dcterms:modified xsi:type="dcterms:W3CDTF">2023-05-26T13:04:11Z</dcterms:modified>
</cp:coreProperties>
</file>