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Encuestas" sheetId="45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45"/>
  <c r="C77"/>
  <c r="C76"/>
  <c r="C74"/>
  <c r="E67"/>
  <c r="E66"/>
  <c r="B61"/>
  <c r="E54"/>
  <c r="E53"/>
  <c r="B49"/>
  <c r="E44"/>
  <c r="E43"/>
  <c r="E41"/>
  <c r="E39"/>
  <c r="B37"/>
  <c r="C75" s="1"/>
  <c r="E31"/>
  <c r="E30"/>
  <c r="B25"/>
  <c r="E19"/>
  <c r="AC9"/>
  <c r="E68" s="1"/>
  <c r="AB9"/>
  <c r="AA9"/>
  <c r="Z9"/>
  <c r="E65" s="1"/>
  <c r="Y9"/>
  <c r="E64" s="1"/>
  <c r="X9"/>
  <c r="E63" s="1"/>
  <c r="W9"/>
  <c r="E56" s="1"/>
  <c r="V9"/>
  <c r="E55" s="1"/>
  <c r="U9"/>
  <c r="T9"/>
  <c r="S9"/>
  <c r="E52" s="1"/>
  <c r="R9"/>
  <c r="S10" s="1"/>
  <c r="Q9"/>
  <c r="P9"/>
  <c r="O9"/>
  <c r="E42" s="1"/>
  <c r="N9"/>
  <c r="M9"/>
  <c r="E40" s="1"/>
  <c r="L9"/>
  <c r="K9"/>
  <c r="E32" s="1"/>
  <c r="J9"/>
  <c r="I9"/>
  <c r="H9"/>
  <c r="E29" s="1"/>
  <c r="G9"/>
  <c r="E28" s="1"/>
  <c r="F9"/>
  <c r="E27" s="1"/>
  <c r="C9"/>
  <c r="F63" l="1"/>
  <c r="H69"/>
  <c r="F68"/>
  <c r="F65"/>
  <c r="F67"/>
  <c r="F64"/>
  <c r="M10"/>
  <c r="G10"/>
  <c r="C20" s="1"/>
  <c r="E51"/>
  <c r="Y10"/>
  <c r="H45"/>
  <c r="F43" l="1"/>
  <c r="G39"/>
  <c r="F75" s="1"/>
  <c r="G42"/>
  <c r="G75" s="1"/>
  <c r="F41"/>
  <c r="H33"/>
  <c r="E20"/>
  <c r="E21" s="1"/>
  <c r="F51"/>
  <c r="H57"/>
  <c r="G66"/>
  <c r="G77" s="1"/>
  <c r="F66"/>
  <c r="G63"/>
  <c r="F77" s="1"/>
  <c r="F44"/>
  <c r="F39"/>
  <c r="F42"/>
  <c r="F40"/>
  <c r="G30" l="1"/>
  <c r="G74" s="1"/>
  <c r="F30"/>
  <c r="G27"/>
  <c r="F74" s="1"/>
  <c r="F78" s="1"/>
  <c r="F31"/>
  <c r="F28"/>
  <c r="F27"/>
  <c r="F32"/>
  <c r="F29"/>
  <c r="G54"/>
  <c r="G76" s="1"/>
  <c r="F53"/>
  <c r="F54"/>
  <c r="G51"/>
  <c r="F76" s="1"/>
  <c r="F55"/>
  <c r="F56"/>
  <c r="F52"/>
  <c r="G78" l="1"/>
</calcChain>
</file>

<file path=xl/sharedStrings.xml><?xml version="1.0" encoding="utf-8"?>
<sst xmlns="http://schemas.openxmlformats.org/spreadsheetml/2006/main" count="125" uniqueCount="54">
  <si>
    <t xml:space="preserve">Proceso: </t>
  </si>
  <si>
    <t>N°</t>
  </si>
  <si>
    <t xml:space="preserve">Telefono </t>
  </si>
  <si>
    <t>Dirección/sector</t>
  </si>
  <si>
    <t>Tramite o
Servicio</t>
  </si>
  <si>
    <t>5: Excelente</t>
  </si>
  <si>
    <t>4: Bueno</t>
  </si>
  <si>
    <t xml:space="preserve"> 3: Aceptable</t>
  </si>
  <si>
    <t xml:space="preserve">2: Regular </t>
  </si>
  <si>
    <t xml:space="preserve">   1: Deficiente</t>
  </si>
  <si>
    <t>0: No sabe / No responde</t>
  </si>
  <si>
    <t>DESCRIPCIÓN</t>
  </si>
  <si>
    <t>VALOR</t>
  </si>
  <si>
    <t>CANTIDAD DE PERSONAS</t>
  </si>
  <si>
    <t>PORCENTAJE</t>
  </si>
  <si>
    <t>PORCENTAJE DE SATISFACCIÓN</t>
  </si>
  <si>
    <t>SATISFACCION</t>
  </si>
  <si>
    <t>Excelente</t>
  </si>
  <si>
    <t>Satisfactorio</t>
  </si>
  <si>
    <t>Bueno</t>
  </si>
  <si>
    <t xml:space="preserve">Aceptable </t>
  </si>
  <si>
    <t>Regular</t>
  </si>
  <si>
    <t>Deficiente</t>
  </si>
  <si>
    <t>TOTAL ENCUESTADOS</t>
  </si>
  <si>
    <t>TOTALES</t>
  </si>
  <si>
    <t>TOTAL</t>
  </si>
  <si>
    <t xml:space="preserve">Proceso(s): </t>
  </si>
  <si>
    <t>NIVEL DE SATISFACCIÓN</t>
  </si>
  <si>
    <t>NIVEL DE INSATISFACCIÓN</t>
  </si>
  <si>
    <t>PROMEDIO TOTAL</t>
  </si>
  <si>
    <t>Total Usuarios Atendidos:</t>
  </si>
  <si>
    <t>Total Encuestados:</t>
  </si>
  <si>
    <t>Tamaño de la Muestra:</t>
  </si>
  <si>
    <t>OBSERVACIONES</t>
  </si>
  <si>
    <t>Dependencia:</t>
  </si>
  <si>
    <t>SECRETARÍA GENERAL</t>
  </si>
  <si>
    <t>No Sabe/No Responde</t>
  </si>
  <si>
    <t>Insatisfactorio</t>
  </si>
  <si>
    <t xml:space="preserve"> ATENCIÓN AL USUARIO</t>
  </si>
  <si>
    <t>ATENCION AL USUARIO</t>
  </si>
  <si>
    <t>Preguntas</t>
  </si>
  <si>
    <t>Pregunta 1: ¿Cómo califica usted la asesoría y/o realización del trámite brindado por la Personería?</t>
  </si>
  <si>
    <t>Pregunta 2: ¿Cómo califica usted el tiempo de espera para ser atendido?</t>
  </si>
  <si>
    <t>Pregunta 4: ¿La información suministrada por parte de la Personería Municipal de Itaguí fue clara y útil para su requerimiento?</t>
  </si>
  <si>
    <t>Pregunta 3: ¿Cuál es el grado de satisfacción en general que tiene con la Personería Municipal de Itaguí?</t>
  </si>
  <si>
    <t xml:space="preserve">Nombre Usuario </t>
  </si>
  <si>
    <t xml:space="preserve">Código: 
</t>
  </si>
  <si>
    <t>FEM-20</t>
  </si>
  <si>
    <t>Versión:</t>
  </si>
  <si>
    <t>Fecha:</t>
  </si>
  <si>
    <t>TABULACIÓN DE LAS ENCUESTAS DE SATISFACCIÓN AL USUARIO</t>
  </si>
  <si>
    <t>ANALISIS TAMAÑO DE LA MUESTRA DE LAS ENCUESTA DE SATISFACCIÓN AL USUARIO</t>
  </si>
  <si>
    <t>Periodo:</t>
  </si>
  <si>
    <t>Dependencia Secretaría General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</si>
</sst>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190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1" fillId="0" borderId="0"/>
  </cellStyleXfs>
  <cellXfs count="181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" fontId="6" fillId="0" borderId="31" xfId="2" applyNumberFormat="1" applyFont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6" fillId="0" borderId="31" xfId="2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0" borderId="34" xfId="2" applyFont="1" applyFill="1" applyBorder="1" applyAlignment="1">
      <alignment vertical="center" wrapText="1"/>
    </xf>
    <xf numFmtId="0" fontId="7" fillId="0" borderId="31" xfId="2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2" fillId="0" borderId="0" xfId="0" applyFont="1"/>
    <xf numFmtId="0" fontId="7" fillId="0" borderId="19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30" xfId="2" applyFont="1" applyFill="1" applyBorder="1" applyAlignment="1">
      <alignment wrapText="1"/>
    </xf>
    <xf numFmtId="0" fontId="7" fillId="0" borderId="15" xfId="2" applyFont="1" applyFill="1" applyBorder="1" applyAlignment="1"/>
    <xf numFmtId="0" fontId="7" fillId="0" borderId="17" xfId="2" applyFont="1" applyFill="1" applyBorder="1" applyAlignment="1"/>
    <xf numFmtId="0" fontId="7" fillId="0" borderId="31" xfId="2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10" xfId="2" applyBorder="1" applyAlignment="1">
      <alignment wrapText="1"/>
    </xf>
    <xf numFmtId="0" fontId="6" fillId="0" borderId="13" xfId="2" applyBorder="1" applyAlignment="1">
      <alignment wrapText="1"/>
    </xf>
    <xf numFmtId="0" fontId="6" fillId="0" borderId="14" xfId="2" applyBorder="1" applyAlignment="1">
      <alignment wrapText="1"/>
    </xf>
    <xf numFmtId="0" fontId="5" fillId="0" borderId="41" xfId="2" applyFont="1" applyFill="1" applyBorder="1" applyAlignment="1">
      <alignment vertical="center" wrapText="1"/>
    </xf>
    <xf numFmtId="0" fontId="6" fillId="0" borderId="34" xfId="2" applyFont="1" applyBorder="1" applyAlignment="1"/>
    <xf numFmtId="0" fontId="6" fillId="0" borderId="33" xfId="2" applyFont="1" applyBorder="1" applyAlignment="1"/>
    <xf numFmtId="0" fontId="6" fillId="0" borderId="41" xfId="2" applyFont="1" applyBorder="1" applyAlignment="1"/>
    <xf numFmtId="0" fontId="0" fillId="0" borderId="0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6" fillId="0" borderId="0" xfId="2" applyFill="1" applyBorder="1" applyAlignment="1">
      <alignment wrapText="1"/>
    </xf>
    <xf numFmtId="0" fontId="4" fillId="0" borderId="0" xfId="2" applyNumberFormat="1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/>
    <xf numFmtId="2" fontId="7" fillId="0" borderId="0" xfId="2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" fontId="10" fillId="0" borderId="32" xfId="2" applyNumberFormat="1" applyFont="1" applyFill="1" applyBorder="1" applyAlignment="1"/>
    <xf numFmtId="9" fontId="10" fillId="0" borderId="25" xfId="1" applyFont="1" applyFill="1" applyBorder="1" applyAlignment="1"/>
    <xf numFmtId="0" fontId="0" fillId="0" borderId="0" xfId="0" applyAlignment="1">
      <alignment horizontal="center"/>
    </xf>
    <xf numFmtId="0" fontId="12" fillId="0" borderId="41" xfId="2" applyNumberFormat="1" applyFont="1" applyFill="1" applyBorder="1" applyAlignment="1">
      <alignment vertical="center" wrapText="1"/>
    </xf>
    <xf numFmtId="0" fontId="8" fillId="0" borderId="31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/>
    </xf>
    <xf numFmtId="164" fontId="6" fillId="3" borderId="31" xfId="1" applyNumberFormat="1" applyFont="1" applyFill="1" applyBorder="1" applyAlignment="1">
      <alignment horizontal="center"/>
    </xf>
    <xf numFmtId="10" fontId="6" fillId="2" borderId="31" xfId="2" applyNumberFormat="1" applyFont="1" applyFill="1" applyBorder="1" applyAlignment="1">
      <alignment horizontal="center"/>
    </xf>
    <xf numFmtId="10" fontId="6" fillId="3" borderId="31" xfId="2" applyNumberFormat="1" applyFont="1" applyFill="1" applyBorder="1" applyAlignment="1">
      <alignment horizontal="center"/>
    </xf>
    <xf numFmtId="164" fontId="6" fillId="2" borderId="31" xfId="1" applyNumberFormat="1" applyFont="1" applyFill="1" applyBorder="1" applyAlignment="1">
      <alignment horizontal="center"/>
    </xf>
    <xf numFmtId="10" fontId="10" fillId="2" borderId="43" xfId="1" applyNumberFormat="1" applyFont="1" applyFill="1" applyBorder="1" applyAlignment="1">
      <alignment horizontal="center" vertical="center"/>
    </xf>
    <xf numFmtId="10" fontId="10" fillId="3" borderId="43" xfId="1" applyNumberFormat="1" applyFont="1" applyFill="1" applyBorder="1" applyAlignment="1">
      <alignment horizontal="center" vertical="center"/>
    </xf>
    <xf numFmtId="0" fontId="6" fillId="0" borderId="0" xfId="2" applyFont="1" applyBorder="1" applyAlignment="1"/>
    <xf numFmtId="0" fontId="1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43" xfId="0" applyFont="1" applyBorder="1" applyAlignment="1">
      <alignment horizontal="center" vertical="center" wrapText="1"/>
    </xf>
    <xf numFmtId="0" fontId="6" fillId="0" borderId="8" xfId="2" applyFont="1" applyBorder="1" applyAlignment="1"/>
    <xf numFmtId="1" fontId="6" fillId="0" borderId="0" xfId="2" applyNumberFormat="1" applyFont="1" applyFill="1" applyBorder="1" applyAlignment="1">
      <alignment horizontal="center" vertical="center"/>
    </xf>
    <xf numFmtId="1" fontId="6" fillId="0" borderId="36" xfId="2" applyNumberFormat="1" applyFont="1" applyBorder="1" applyAlignment="1">
      <alignment horizontal="center" vertical="center"/>
    </xf>
    <xf numFmtId="0" fontId="8" fillId="0" borderId="36" xfId="2" applyFont="1" applyFill="1" applyBorder="1" applyAlignment="1">
      <alignment horizontal="center" vertical="center"/>
    </xf>
    <xf numFmtId="10" fontId="6" fillId="2" borderId="36" xfId="2" applyNumberFormat="1" applyFont="1" applyFill="1" applyBorder="1" applyAlignment="1">
      <alignment horizontal="center"/>
    </xf>
    <xf numFmtId="1" fontId="6" fillId="0" borderId="36" xfId="2" applyNumberFormat="1" applyFont="1" applyBorder="1" applyAlignment="1" applyProtection="1">
      <alignment horizontal="center" vertical="center"/>
      <protection locked="0"/>
    </xf>
    <xf numFmtId="164" fontId="6" fillId="2" borderId="36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9" fontId="6" fillId="3" borderId="40" xfId="1" applyNumberFormat="1" applyFont="1" applyFill="1" applyBorder="1" applyAlignment="1">
      <alignment horizontal="center" vertical="center" wrapText="1"/>
    </xf>
    <xf numFmtId="9" fontId="6" fillId="2" borderId="40" xfId="1" applyNumberFormat="1" applyFont="1" applyFill="1" applyBorder="1" applyAlignment="1">
      <alignment horizontal="center" vertical="center" wrapText="1"/>
    </xf>
    <xf numFmtId="9" fontId="6" fillId="3" borderId="26" xfId="1" applyNumberFormat="1" applyFont="1" applyFill="1" applyBorder="1" applyAlignment="1">
      <alignment horizontal="center" vertical="center" wrapText="1"/>
    </xf>
    <xf numFmtId="9" fontId="6" fillId="2" borderId="26" xfId="1" applyNumberFormat="1" applyFont="1" applyFill="1" applyBorder="1" applyAlignment="1">
      <alignment horizontal="center" vertical="center" wrapText="1"/>
    </xf>
    <xf numFmtId="9" fontId="10" fillId="0" borderId="43" xfId="1" applyNumberFormat="1" applyFont="1" applyFill="1" applyBorder="1" applyAlignment="1">
      <alignment horizontal="center" vertical="center"/>
    </xf>
    <xf numFmtId="9" fontId="6" fillId="0" borderId="49" xfId="1" applyNumberFormat="1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 wrapText="1"/>
    </xf>
    <xf numFmtId="9" fontId="6" fillId="0" borderId="29" xfId="2" applyNumberFormat="1" applyFont="1" applyFill="1" applyBorder="1" applyAlignment="1">
      <alignment horizontal="center" vertical="center"/>
    </xf>
    <xf numFmtId="9" fontId="6" fillId="0" borderId="29" xfId="1" applyNumberFormat="1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1" fontId="10" fillId="4" borderId="29" xfId="2" applyNumberFormat="1" applyFont="1" applyFill="1" applyBorder="1" applyAlignment="1">
      <alignment horizontal="center" vertical="center"/>
    </xf>
    <xf numFmtId="0" fontId="7" fillId="4" borderId="40" xfId="2" applyFont="1" applyFill="1" applyBorder="1" applyAlignment="1">
      <alignment horizontal="center" vertical="center"/>
    </xf>
    <xf numFmtId="0" fontId="7" fillId="4" borderId="29" xfId="2" applyFont="1" applyFill="1" applyBorder="1" applyAlignment="1">
      <alignment horizontal="center" vertical="center" wrapText="1"/>
    </xf>
    <xf numFmtId="0" fontId="7" fillId="3" borderId="40" xfId="2" applyFont="1" applyFill="1" applyBorder="1" applyAlignment="1">
      <alignment horizontal="center" vertical="center" wrapText="1"/>
    </xf>
    <xf numFmtId="0" fontId="7" fillId="5" borderId="40" xfId="2" applyFont="1" applyFill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12" fillId="0" borderId="33" xfId="2" applyFont="1" applyFill="1" applyBorder="1" applyAlignment="1">
      <alignment horizontal="left" vertical="center" wrapText="1"/>
    </xf>
    <xf numFmtId="0" fontId="12" fillId="0" borderId="4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12" fillId="0" borderId="33" xfId="2" applyNumberFormat="1" applyFont="1" applyFill="1" applyBorder="1" applyAlignment="1">
      <alignment horizontal="left" vertical="center" wrapText="1"/>
    </xf>
    <xf numFmtId="2" fontId="7" fillId="4" borderId="27" xfId="2" applyNumberFormat="1" applyFont="1" applyFill="1" applyBorder="1" applyAlignment="1">
      <alignment horizontal="center" vertical="center" wrapText="1"/>
    </xf>
    <xf numFmtId="2" fontId="7" fillId="4" borderId="28" xfId="2" applyNumberFormat="1" applyFont="1" applyFill="1" applyBorder="1" applyAlignment="1">
      <alignment horizontal="center" vertical="center" wrapText="1"/>
    </xf>
    <xf numFmtId="2" fontId="7" fillId="4" borderId="29" xfId="2" applyNumberFormat="1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left" vertical="center" wrapText="1"/>
    </xf>
    <xf numFmtId="0" fontId="5" fillId="0" borderId="33" xfId="2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/>
    </xf>
    <xf numFmtId="0" fontId="7" fillId="4" borderId="27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35" xfId="2" applyFont="1" applyBorder="1" applyAlignment="1" applyProtection="1">
      <alignment horizontal="center" vertical="center"/>
      <protection locked="0"/>
    </xf>
    <xf numFmtId="10" fontId="6" fillId="3" borderId="36" xfId="2" applyNumberFormat="1" applyFont="1" applyFill="1" applyBorder="1" applyAlignment="1">
      <alignment horizontal="center" vertical="center"/>
    </xf>
    <xf numFmtId="10" fontId="6" fillId="3" borderId="20" xfId="2" applyNumberFormat="1" applyFont="1" applyFill="1" applyBorder="1" applyAlignment="1">
      <alignment horizontal="center" vertical="center"/>
    </xf>
    <xf numFmtId="10" fontId="6" fillId="3" borderId="19" xfId="2" applyNumberFormat="1" applyFont="1" applyFill="1" applyBorder="1" applyAlignment="1">
      <alignment horizontal="center" vertical="center"/>
    </xf>
    <xf numFmtId="0" fontId="6" fillId="3" borderId="31" xfId="2" applyFont="1" applyFill="1" applyBorder="1" applyAlignment="1" applyProtection="1">
      <alignment horizontal="center" vertical="center"/>
      <protection locked="0"/>
    </xf>
    <xf numFmtId="10" fontId="6" fillId="2" borderId="36" xfId="2" applyNumberFormat="1" applyFont="1" applyFill="1" applyBorder="1" applyAlignment="1">
      <alignment horizontal="center" vertical="center"/>
    </xf>
    <xf numFmtId="10" fontId="6" fillId="2" borderId="20" xfId="2" applyNumberFormat="1" applyFont="1" applyFill="1" applyBorder="1" applyAlignment="1">
      <alignment horizontal="center" vertical="center"/>
    </xf>
    <xf numFmtId="10" fontId="6" fillId="2" borderId="19" xfId="2" applyNumberFormat="1" applyFont="1" applyFill="1" applyBorder="1" applyAlignment="1">
      <alignment horizontal="center" vertical="center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37" xfId="2" applyFont="1" applyFill="1" applyBorder="1" applyAlignment="1" applyProtection="1">
      <alignment horizontal="center" vertical="center"/>
      <protection locked="0"/>
    </xf>
    <xf numFmtId="0" fontId="6" fillId="0" borderId="50" xfId="2" applyFont="1" applyBorder="1" applyAlignment="1" applyProtection="1">
      <alignment horizontal="center" vertical="center"/>
      <protection locked="0"/>
    </xf>
    <xf numFmtId="0" fontId="6" fillId="0" borderId="48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>
      <alignment horizontal="center"/>
    </xf>
    <xf numFmtId="0" fontId="6" fillId="0" borderId="35" xfId="2" applyFont="1" applyBorder="1" applyAlignment="1">
      <alignment horizontal="center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6" fillId="3" borderId="36" xfId="2" applyFont="1" applyFill="1" applyBorder="1" applyAlignment="1" applyProtection="1">
      <alignment horizontal="center" vertical="center"/>
      <protection locked="0"/>
    </xf>
    <xf numFmtId="0" fontId="6" fillId="3" borderId="20" xfId="2" applyFont="1" applyFill="1" applyBorder="1" applyAlignment="1" applyProtection="1">
      <alignment horizontal="center" vertical="center"/>
      <protection locked="0"/>
    </xf>
    <xf numFmtId="0" fontId="6" fillId="3" borderId="19" xfId="2" applyFont="1" applyFill="1" applyBorder="1" applyAlignment="1" applyProtection="1">
      <alignment horizontal="center" vertical="center"/>
      <protection locked="0"/>
    </xf>
    <xf numFmtId="10" fontId="6" fillId="2" borderId="24" xfId="2" applyNumberFormat="1" applyFont="1" applyFill="1" applyBorder="1" applyAlignment="1">
      <alignment horizontal="center" vertical="center"/>
    </xf>
    <xf numFmtId="0" fontId="6" fillId="2" borderId="43" xfId="2" applyFont="1" applyFill="1" applyBorder="1" applyAlignment="1" applyProtection="1">
      <alignment horizontal="center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center" vertical="center"/>
      <protection locked="0"/>
    </xf>
    <xf numFmtId="49" fontId="10" fillId="4" borderId="7" xfId="2" applyNumberFormat="1" applyFont="1" applyFill="1" applyBorder="1" applyAlignment="1">
      <alignment horizontal="center" vertical="center"/>
    </xf>
    <xf numFmtId="49" fontId="10" fillId="4" borderId="8" xfId="2" applyNumberFormat="1" applyFont="1" applyFill="1" applyBorder="1" applyAlignment="1">
      <alignment horizontal="center" vertical="center"/>
    </xf>
    <xf numFmtId="49" fontId="10" fillId="4" borderId="9" xfId="2" applyNumberFormat="1" applyFont="1" applyFill="1" applyBorder="1" applyAlignment="1">
      <alignment horizontal="center" vertical="center"/>
    </xf>
    <xf numFmtId="0" fontId="7" fillId="4" borderId="27" xfId="2" applyFont="1" applyFill="1" applyBorder="1" applyAlignment="1">
      <alignment horizontal="center" vertical="center"/>
    </xf>
    <xf numFmtId="0" fontId="7" fillId="4" borderId="28" xfId="2" applyFont="1" applyFill="1" applyBorder="1" applyAlignment="1">
      <alignment horizontal="center" vertical="center"/>
    </xf>
    <xf numFmtId="0" fontId="7" fillId="4" borderId="29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left" vertical="center" wrapText="1"/>
    </xf>
    <xf numFmtId="0" fontId="6" fillId="0" borderId="28" xfId="2" applyFont="1" applyFill="1" applyBorder="1" applyAlignment="1">
      <alignment horizontal="left" vertical="center" wrapText="1"/>
    </xf>
    <xf numFmtId="0" fontId="6" fillId="0" borderId="29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Porcentual" xfId="1" builtinId="5"/>
  </cellStyles>
  <dxfs count="0"/>
  <tableStyles count="0" defaultTableStyle="TableStyleMedium2" defaultPivotStyle="PivotStyleLight16"/>
  <colors>
    <mruColors>
      <color rgb="FFE719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NIVEL DE SATISFACCION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Pregunta No 1</a:t>
            </a:r>
          </a:p>
        </c:rich>
      </c:tx>
      <c:layout>
        <c:manualLayout>
          <c:xMode val="edge"/>
          <c:yMode val="edge"/>
          <c:x val="0.33318189888055894"/>
          <c:y val="5.3396106051075434E-2"/>
        </c:manualLayout>
      </c:layout>
      <c:spPr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50163276915489E-2"/>
          <c:y val="0.29158686489490676"/>
          <c:w val="0.91605701550680663"/>
          <c:h val="0.666468646864686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dLbls>
            <c:dLbl>
              <c:idx val="0"/>
              <c:layout>
                <c:manualLayout>
                  <c:x val="2.2222222222222251E-2"/>
                  <c:y val="-9.240924092409250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FC-4160-B2FC-C220B5AEFC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Encuestas!$B$27:$B$32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Encuestas!$C$27:$C$32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C-4160-B2FC-C220B5AEFC96}"/>
            </c:ext>
          </c:extLst>
        </c:ser>
        <c:ser>
          <c:idx val="1"/>
          <c:order val="1"/>
          <c:dLbls>
            <c:showVal val="1"/>
            <c:showCatName val="1"/>
            <c:separator>
</c:separator>
          </c:dLbls>
          <c:cat>
            <c:strRef>
              <c:f>Encuestas!$B$27:$B$32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Encuestas!$F$27:$F$32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hape val="box"/>
        <c:axId val="86554496"/>
        <c:axId val="8655603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56FC-4160-B2FC-C220B5AEFC9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56FC-4160-B2FC-C220B5AEFC9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56FC-4160-B2FC-C220B5AEFC96}"/>
                  </c:ext>
                </c:extLst>
              </c15:ser>
            </c15:filteredBarSeries>
          </c:ext>
        </c:extLst>
      </c:bar3DChart>
      <c:catAx>
        <c:axId val="86554496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86556032"/>
        <c:crosses val="autoZero"/>
        <c:auto val="1"/>
        <c:lblAlgn val="ctr"/>
        <c:lblOffset val="100"/>
      </c:catAx>
      <c:valAx>
        <c:axId val="865560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8655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NIVEL DE SATISFACCION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Pregunta No 2</a:t>
            </a:r>
          </a:p>
        </c:rich>
      </c:tx>
      <c:layout>
        <c:manualLayout>
          <c:xMode val="edge"/>
          <c:yMode val="edge"/>
          <c:x val="0.33318189888055916"/>
          <c:y val="5.3396106051075434E-2"/>
        </c:manualLayout>
      </c:layout>
      <c:spPr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50163276915489E-2"/>
          <c:y val="0.29158686489490709"/>
          <c:w val="0.91605701550680663"/>
          <c:h val="0.666468646864686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dLbls>
            <c:dLbl>
              <c:idx val="0"/>
              <c:layout>
                <c:manualLayout>
                  <c:x val="2.2222222222222251E-2"/>
                  <c:y val="-9.240924092409250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FC-4160-B2FC-C220B5AEFC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Encuestas!$B$39:$B$44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Encuestas!$C$39:$C$44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C-4160-B2FC-C220B5AEFC96}"/>
            </c:ext>
          </c:extLst>
        </c:ser>
        <c:ser>
          <c:idx val="1"/>
          <c:order val="1"/>
          <c:dLbls>
            <c:showVal val="1"/>
            <c:showCatName val="1"/>
            <c:separator>
</c:separator>
          </c:dLbls>
          <c:cat>
            <c:strRef>
              <c:f>Encuestas!$B$39:$B$44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Encuestas!$F$39:$F$44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hape val="box"/>
        <c:axId val="172915328"/>
        <c:axId val="17294579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56FC-4160-B2FC-C220B5AEFC9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56FC-4160-B2FC-C220B5AEFC9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56FC-4160-B2FC-C220B5AEFC96}"/>
                  </c:ext>
                </c:extLst>
              </c15:ser>
            </c15:filteredBarSeries>
          </c:ext>
        </c:extLst>
      </c:bar3DChart>
      <c:catAx>
        <c:axId val="172915328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172945792"/>
        <c:crosses val="autoZero"/>
        <c:auto val="1"/>
        <c:lblAlgn val="ctr"/>
        <c:lblOffset val="100"/>
      </c:catAx>
      <c:valAx>
        <c:axId val="1729457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17291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NIVEL DE SATISFACCION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Pregunta No 3</a:t>
            </a:r>
          </a:p>
        </c:rich>
      </c:tx>
      <c:layout>
        <c:manualLayout>
          <c:xMode val="edge"/>
          <c:yMode val="edge"/>
          <c:x val="0.33318189888055938"/>
          <c:y val="5.3396106051075434E-2"/>
        </c:manualLayout>
      </c:layout>
      <c:spPr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50163276915489E-2"/>
          <c:y val="0.29158686489490743"/>
          <c:w val="0.91605701550680663"/>
          <c:h val="0.666468646864686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dLbls>
            <c:dLbl>
              <c:idx val="0"/>
              <c:layout>
                <c:manualLayout>
                  <c:x val="2.2222222222222251E-2"/>
                  <c:y val="-9.240924092409250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FC-4160-B2FC-C220B5AEFC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Encuestas!$B$51:$B$56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Encuestas!$C$51:$C$56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C-4160-B2FC-C220B5AEFC96}"/>
            </c:ext>
          </c:extLst>
        </c:ser>
        <c:ser>
          <c:idx val="1"/>
          <c:order val="1"/>
          <c:dLbls>
            <c:showVal val="1"/>
            <c:showCatName val="1"/>
            <c:separator>
</c:separator>
          </c:dLbls>
          <c:cat>
            <c:strRef>
              <c:f>Encuestas!$B$51:$B$56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Encuestas!$F$51:$F$56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hape val="box"/>
        <c:axId val="183866112"/>
        <c:axId val="18387136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56FC-4160-B2FC-C220B5AEFC9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56FC-4160-B2FC-C220B5AEFC9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56FC-4160-B2FC-C220B5AEFC96}"/>
                  </c:ext>
                </c:extLst>
              </c15:ser>
            </c15:filteredBarSeries>
          </c:ext>
        </c:extLst>
      </c:bar3DChart>
      <c:catAx>
        <c:axId val="183866112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183871360"/>
        <c:crosses val="autoZero"/>
        <c:auto val="1"/>
        <c:lblAlgn val="ctr"/>
        <c:lblOffset val="100"/>
      </c:catAx>
      <c:valAx>
        <c:axId val="183871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18386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NIVEL DE SATISFACCION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bg1"/>
                </a:solidFill>
              </a:rPr>
              <a:t>Pregunta No 4</a:t>
            </a:r>
          </a:p>
        </c:rich>
      </c:tx>
      <c:layout>
        <c:manualLayout>
          <c:xMode val="edge"/>
          <c:yMode val="edge"/>
          <c:x val="0.33318189888055955"/>
          <c:y val="5.3396106051075434E-2"/>
        </c:manualLayout>
      </c:layout>
      <c:spPr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50163276915489E-2"/>
          <c:y val="0.29158686489490776"/>
          <c:w val="0.91605701550680663"/>
          <c:h val="0.666468646864686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dLbls>
            <c:dLbl>
              <c:idx val="0"/>
              <c:layout>
                <c:manualLayout>
                  <c:x val="2.2222222222222251E-2"/>
                  <c:y val="-9.240924092409250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FC-4160-B2FC-C220B5AEFC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Encuestas!$B$63:$B$68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Encuestas!$C$63:$C$68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C-4160-B2FC-C220B5AEFC96}"/>
            </c:ext>
          </c:extLst>
        </c:ser>
        <c:ser>
          <c:idx val="1"/>
          <c:order val="1"/>
          <c:dLbls>
            <c:showVal val="1"/>
            <c:showCatName val="1"/>
            <c:separator>
</c:separator>
          </c:dLbls>
          <c:cat>
            <c:strRef>
              <c:f>Encuestas!$B$63:$B$68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Aceptable </c:v>
                </c:pt>
                <c:pt idx="3">
                  <c:v>Regular</c:v>
                </c:pt>
                <c:pt idx="4">
                  <c:v>Deficiente</c:v>
                </c:pt>
                <c:pt idx="5">
                  <c:v>No Sabe/No Responde</c:v>
                </c:pt>
              </c:strCache>
            </c:strRef>
          </c:cat>
          <c:val>
            <c:numRef>
              <c:f>Encuestas!$F$63:$F$68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hape val="box"/>
        <c:axId val="86886272"/>
        <c:axId val="8688780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56FC-4160-B2FC-C220B5AEFC9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56FC-4160-B2FC-C220B5AEFC9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56FC-4160-B2FC-C220B5AEFC96}"/>
                  </c:ext>
                </c:extLst>
              </c15:ser>
            </c15:filteredBarSeries>
          </c:ext>
        </c:extLst>
      </c:bar3DChart>
      <c:catAx>
        <c:axId val="86886272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86887808"/>
        <c:crosses val="autoZero"/>
        <c:auto val="1"/>
        <c:lblAlgn val="ctr"/>
        <c:lblOffset val="100"/>
      </c:catAx>
      <c:valAx>
        <c:axId val="86887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86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Nivel de Satisfacción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Casa de Justicia</a:t>
            </a:r>
          </a:p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</a:rPr>
              <a:t> Febrero 2023</a:t>
            </a:r>
          </a:p>
        </c:rich>
      </c:tx>
      <c:layout>
        <c:manualLayout>
          <c:xMode val="edge"/>
          <c:yMode val="edge"/>
          <c:x val="0.33318192942924191"/>
          <c:y val="7.6817397825272348E-3"/>
        </c:manualLayout>
      </c:layout>
      <c:spPr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50163276915489E-2"/>
          <c:y val="0.29158686489490743"/>
          <c:w val="0.91605701550680663"/>
          <c:h val="0.66646864686468665"/>
        </c:manualLayout>
      </c:layout>
      <c:bar3DChart>
        <c:barDir val="col"/>
        <c:grouping val="clustered"/>
        <c:ser>
          <c:idx val="0"/>
          <c:order val="0"/>
          <c:tx>
            <c:strRef>
              <c:f>Encuestas!$H$73</c:f>
              <c:strCache>
                <c:ptCount val="1"/>
                <c:pt idx="0">
                  <c:v>No Sabe/No Responde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multiLvlStrRef>
              <c:f>Encuestas!$B$74:$G$78</c:f>
              <c:multiLvlStrCache>
                <c:ptCount val="5"/>
                <c:lvl>
                  <c:pt idx="0">
                    <c:v>Pregunta 1: ¿Cómo califica usted la asesoría y/o realización del trámite brindado por la Personería?</c:v>
                  </c:pt>
                  <c:pt idx="1">
                    <c:v>Pregunta 2: ¿Cómo califica usted el tiempo de espera para ser atendido?</c:v>
                  </c:pt>
                  <c:pt idx="2">
                    <c:v>Pregunta 3: ¿Cuál es el grado de satisfacción en general que tiene con la Personería Municipal de Itaguí?</c:v>
                  </c:pt>
                  <c:pt idx="3">
                    <c:v>Pregunta 4: ¿La información suministrada por parte de la Personería Municipal de Itaguí fue clara y útil para su requerimiento?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PROMEDIO TOTAL</c:v>
                  </c:pt>
                </c:lvl>
              </c:multiLvlStrCache>
            </c:multiLvlStrRef>
          </c:cat>
          <c:val>
            <c:numRef>
              <c:f>Encuestas!$H$74:$H$78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FC-4160-B2FC-C220B5AEFC96}"/>
            </c:ext>
          </c:extLst>
        </c:ser>
        <c:shape val="box"/>
        <c:axId val="143965184"/>
        <c:axId val="1439710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'[3]PENAL Y FAMILIA'!$G$2028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56FC-4160-B2FC-C220B5AEFC96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56FC-4160-B2FC-C220B5AEFC96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FAMILIA'!$G$2045</c15:sqref>
                        </c15:formulaRef>
                      </c:ext>
                    </c:extLst>
                    <c:strCache>
                      <c:ptCount val="1"/>
                      <c:pt idx="0">
                        <c:v>PORCENTAJE DE SATISFACCIÓN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'[3]PENAL Y FAMILIA'!$G$2031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56FC-4160-B2FC-C220B5AEFC96}"/>
                  </c:ext>
                </c:extLst>
              </c15:ser>
            </c15:filteredBarSeries>
          </c:ext>
        </c:extLst>
      </c:bar3DChart>
      <c:catAx>
        <c:axId val="143965184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143971072"/>
        <c:crosses val="autoZero"/>
        <c:auto val="1"/>
        <c:lblAlgn val="ctr"/>
        <c:lblOffset val="100"/>
      </c:catAx>
      <c:valAx>
        <c:axId val="1439710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crossAx val="14396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1066800</xdr:colOff>
      <xdr:row>2</xdr:row>
      <xdr:rowOff>133350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4774" y="85725"/>
          <a:ext cx="1390651" cy="5238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15</xdr:col>
      <xdr:colOff>723900</xdr:colOff>
      <xdr:row>33</xdr:row>
      <xdr:rowOff>114300</xdr:rowOff>
    </xdr:to>
    <xdr:graphicFrame macro="">
      <xdr:nvGraphicFramePr>
        <xdr:cNvPr id="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15</xdr:col>
      <xdr:colOff>723900</xdr:colOff>
      <xdr:row>44</xdr:row>
      <xdr:rowOff>266700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47</xdr:row>
      <xdr:rowOff>200024</xdr:rowOff>
    </xdr:from>
    <xdr:to>
      <xdr:col>15</xdr:col>
      <xdr:colOff>723900</xdr:colOff>
      <xdr:row>56</xdr:row>
      <xdr:rowOff>323849</xdr:rowOff>
    </xdr:to>
    <xdr:graphicFrame macro="">
      <xdr:nvGraphicFramePr>
        <xdr:cNvPr id="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60</xdr:row>
      <xdr:rowOff>1</xdr:rowOff>
    </xdr:from>
    <xdr:to>
      <xdr:col>15</xdr:col>
      <xdr:colOff>723900</xdr:colOff>
      <xdr:row>69</xdr:row>
      <xdr:rowOff>1</xdr:rowOff>
    </xdr:to>
    <xdr:graphicFrame macro="">
      <xdr:nvGraphicFramePr>
        <xdr:cNvPr id="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72</xdr:row>
      <xdr:rowOff>0</xdr:rowOff>
    </xdr:from>
    <xdr:to>
      <xdr:col>16</xdr:col>
      <xdr:colOff>361950</xdr:colOff>
      <xdr:row>77</xdr:row>
      <xdr:rowOff>257175</xdr:rowOff>
    </xdr:to>
    <xdr:graphicFrame macro="">
      <xdr:nvGraphicFramePr>
        <xdr:cNvPr id="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71909"/>
  </sheetPr>
  <dimension ref="A1:AC80"/>
  <sheetViews>
    <sheetView tabSelected="1" workbookViewId="0">
      <pane ySplit="7" topLeftCell="A8" activePane="bottomLeft" state="frozen"/>
      <selection pane="bottomLeft" activeCell="A6" sqref="A6:A7"/>
    </sheetView>
  </sheetViews>
  <sheetFormatPr baseColWidth="10" defaultRowHeight="15"/>
  <cols>
    <col min="1" max="1" width="6.42578125" style="47" customWidth="1"/>
    <col min="2" max="2" width="18.7109375" customWidth="1"/>
    <col min="3" max="3" width="12" bestFit="1" customWidth="1"/>
    <col min="4" max="4" width="17.5703125" customWidth="1"/>
    <col min="5" max="5" width="15.7109375" customWidth="1"/>
    <col min="6" max="6" width="15.5703125" customWidth="1"/>
    <col min="7" max="7" width="16.5703125" customWidth="1"/>
    <col min="8" max="8" width="15.28515625" customWidth="1"/>
    <col min="12" max="12" width="11.5703125" bestFit="1" customWidth="1"/>
  </cols>
  <sheetData>
    <row r="1" spans="1:29" s="1" customFormat="1" ht="18.75" customHeight="1">
      <c r="A1" s="103"/>
      <c r="B1" s="104"/>
      <c r="C1" s="121" t="s">
        <v>50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3"/>
      <c r="AB1" s="95" t="s">
        <v>46</v>
      </c>
      <c r="AC1" s="96" t="s">
        <v>47</v>
      </c>
    </row>
    <row r="2" spans="1:29" s="1" customFormat="1" ht="18.75" customHeight="1">
      <c r="A2" s="105"/>
      <c r="B2" s="106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6"/>
      <c r="AB2" s="95" t="s">
        <v>48</v>
      </c>
      <c r="AC2" s="97">
        <v>1</v>
      </c>
    </row>
    <row r="3" spans="1:29" s="1" customFormat="1" ht="18.75" customHeight="1" thickBot="1">
      <c r="A3" s="91"/>
      <c r="B3" s="92"/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9"/>
      <c r="AB3" s="93" t="s">
        <v>49</v>
      </c>
      <c r="AC3" s="90">
        <v>44959</v>
      </c>
    </row>
    <row r="4" spans="1:29" s="1" customFormat="1" ht="20.100000000000001" customHeight="1" thickBot="1">
      <c r="A4" s="107" t="s">
        <v>34</v>
      </c>
      <c r="B4" s="108"/>
      <c r="C4" s="98" t="s">
        <v>35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99"/>
    </row>
    <row r="5" spans="1:29" s="1" customFormat="1" ht="20.100000000000001" customHeight="1" thickBot="1">
      <c r="A5" s="109" t="s">
        <v>0</v>
      </c>
      <c r="B5" s="110"/>
      <c r="C5" s="94" t="s">
        <v>38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100"/>
    </row>
    <row r="6" spans="1:29" s="58" customFormat="1" ht="54" customHeight="1">
      <c r="A6" s="111" t="s">
        <v>1</v>
      </c>
      <c r="B6" s="113" t="s">
        <v>45</v>
      </c>
      <c r="C6" s="115" t="s">
        <v>2</v>
      </c>
      <c r="D6" s="117" t="s">
        <v>3</v>
      </c>
      <c r="E6" s="119" t="s">
        <v>4</v>
      </c>
      <c r="F6" s="111" t="s">
        <v>41</v>
      </c>
      <c r="G6" s="113"/>
      <c r="H6" s="113"/>
      <c r="I6" s="113"/>
      <c r="J6" s="113"/>
      <c r="K6" s="117"/>
      <c r="L6" s="111" t="s">
        <v>42</v>
      </c>
      <c r="M6" s="113"/>
      <c r="N6" s="113"/>
      <c r="O6" s="113"/>
      <c r="P6" s="113"/>
      <c r="Q6" s="117"/>
      <c r="R6" s="111" t="s">
        <v>44</v>
      </c>
      <c r="S6" s="113"/>
      <c r="T6" s="113"/>
      <c r="U6" s="113"/>
      <c r="V6" s="113"/>
      <c r="W6" s="117"/>
      <c r="X6" s="111" t="s">
        <v>43</v>
      </c>
      <c r="Y6" s="113"/>
      <c r="Z6" s="113"/>
      <c r="AA6" s="113"/>
      <c r="AB6" s="113"/>
      <c r="AC6" s="117"/>
    </row>
    <row r="7" spans="1:29" s="58" customFormat="1" ht="39" thickBot="1">
      <c r="A7" s="112"/>
      <c r="B7" s="114"/>
      <c r="C7" s="116"/>
      <c r="D7" s="118"/>
      <c r="E7" s="120"/>
      <c r="F7" s="82" t="s">
        <v>5</v>
      </c>
      <c r="G7" s="83" t="s">
        <v>6</v>
      </c>
      <c r="H7" s="83" t="s">
        <v>7</v>
      </c>
      <c r="I7" s="83" t="s">
        <v>8</v>
      </c>
      <c r="J7" s="83" t="s">
        <v>9</v>
      </c>
      <c r="K7" s="84" t="s">
        <v>10</v>
      </c>
      <c r="L7" s="82" t="s">
        <v>5</v>
      </c>
      <c r="M7" s="83" t="s">
        <v>6</v>
      </c>
      <c r="N7" s="83" t="s">
        <v>7</v>
      </c>
      <c r="O7" s="83" t="s">
        <v>8</v>
      </c>
      <c r="P7" s="83" t="s">
        <v>9</v>
      </c>
      <c r="Q7" s="84" t="s">
        <v>10</v>
      </c>
      <c r="R7" s="82" t="s">
        <v>5</v>
      </c>
      <c r="S7" s="83" t="s">
        <v>6</v>
      </c>
      <c r="T7" s="83" t="s">
        <v>7</v>
      </c>
      <c r="U7" s="83" t="s">
        <v>8</v>
      </c>
      <c r="V7" s="83" t="s">
        <v>9</v>
      </c>
      <c r="W7" s="84" t="s">
        <v>10</v>
      </c>
      <c r="X7" s="82" t="s">
        <v>5</v>
      </c>
      <c r="Y7" s="83" t="s">
        <v>6</v>
      </c>
      <c r="Z7" s="83" t="s">
        <v>7</v>
      </c>
      <c r="AA7" s="83" t="s">
        <v>8</v>
      </c>
      <c r="AB7" s="83" t="s">
        <v>9</v>
      </c>
      <c r="AC7" s="84" t="s">
        <v>10</v>
      </c>
    </row>
    <row r="8" spans="1:29" s="60" customFormat="1" ht="15.75" thickBot="1">
      <c r="A8" s="59"/>
      <c r="B8" s="80"/>
      <c r="C8" s="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1:29" s="2" customFormat="1" ht="33.75" customHeight="1" collapsed="1" thickBot="1">
      <c r="A9" s="8"/>
      <c r="B9" s="5" t="s">
        <v>23</v>
      </c>
      <c r="C9" s="6">
        <f>COUNTA(B8:B8)</f>
        <v>0</v>
      </c>
      <c r="D9" s="7" t="s">
        <v>24</v>
      </c>
      <c r="E9" s="8"/>
      <c r="F9" s="25">
        <f t="shared" ref="F9:AC9" si="0">COUNTA(F8:F8)</f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15">
        <f t="shared" si="0"/>
        <v>0</v>
      </c>
      <c r="L9" s="25">
        <f t="shared" si="0"/>
        <v>0</v>
      </c>
      <c r="M9" s="25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15">
        <f t="shared" si="0"/>
        <v>0</v>
      </c>
      <c r="R9" s="25">
        <f t="shared" si="0"/>
        <v>0</v>
      </c>
      <c r="S9" s="9">
        <f t="shared" si="0"/>
        <v>0</v>
      </c>
      <c r="T9" s="9">
        <f t="shared" si="0"/>
        <v>0</v>
      </c>
      <c r="U9" s="9">
        <f t="shared" si="0"/>
        <v>0</v>
      </c>
      <c r="V9" s="9">
        <f t="shared" si="0"/>
        <v>0</v>
      </c>
      <c r="W9" s="15">
        <f t="shared" si="0"/>
        <v>0</v>
      </c>
      <c r="X9" s="25">
        <f t="shared" si="0"/>
        <v>0</v>
      </c>
      <c r="Y9" s="25">
        <f t="shared" si="0"/>
        <v>0</v>
      </c>
      <c r="Z9" s="9">
        <f t="shared" si="0"/>
        <v>0</v>
      </c>
      <c r="AA9" s="9">
        <f t="shared" si="0"/>
        <v>0</v>
      </c>
      <c r="AB9" s="9">
        <f t="shared" si="0"/>
        <v>0</v>
      </c>
      <c r="AC9" s="15">
        <f t="shared" si="0"/>
        <v>0</v>
      </c>
    </row>
    <row r="10" spans="1:29" s="2" customFormat="1" ht="15.75" thickBot="1">
      <c r="A10" s="10"/>
      <c r="B10" s="80"/>
      <c r="F10" s="43" t="s">
        <v>25</v>
      </c>
      <c r="G10" s="61">
        <f>SUM(F9:K9)</f>
        <v>0</v>
      </c>
      <c r="L10" s="43" t="s">
        <v>25</v>
      </c>
      <c r="M10" s="44">
        <f>SUM(L9:Q9)</f>
        <v>0</v>
      </c>
      <c r="R10" s="43" t="s">
        <v>25</v>
      </c>
      <c r="S10" s="61">
        <f>SUM(R9:W9)</f>
        <v>0</v>
      </c>
      <c r="X10" s="43" t="s">
        <v>25</v>
      </c>
      <c r="Y10" s="44">
        <f>SUM(X9:AC9)</f>
        <v>0</v>
      </c>
    </row>
    <row r="11" spans="1:29" s="2" customFormat="1">
      <c r="A11" s="10"/>
      <c r="F11" s="20"/>
      <c r="G11" s="20"/>
      <c r="L11" s="20"/>
      <c r="M11" s="20"/>
      <c r="R11" s="20"/>
      <c r="S11" s="20"/>
      <c r="X11" s="20"/>
      <c r="Y11" s="20"/>
    </row>
    <row r="12" spans="1:29" s="2" customFormat="1" ht="15.75" thickBot="1">
      <c r="A12" s="10"/>
    </row>
    <row r="13" spans="1:29" s="2" customFormat="1" ht="36" customHeight="1" thickBot="1">
      <c r="A13" s="10"/>
      <c r="B13" s="130" t="s">
        <v>51</v>
      </c>
      <c r="C13" s="131"/>
      <c r="D13" s="131"/>
      <c r="E13" s="132"/>
      <c r="F13" s="34"/>
      <c r="G13" s="34"/>
      <c r="H13" s="34"/>
    </row>
    <row r="14" spans="1:29" s="2" customFormat="1">
      <c r="A14" s="10"/>
      <c r="B14" s="26"/>
      <c r="C14" s="27"/>
      <c r="D14" s="27"/>
      <c r="E14" s="28"/>
      <c r="F14" s="35"/>
      <c r="G14" s="35"/>
      <c r="H14" s="35"/>
    </row>
    <row r="15" spans="1:29" s="2" customFormat="1" ht="15.75" customHeight="1">
      <c r="A15" s="10"/>
      <c r="B15" s="13" t="s">
        <v>34</v>
      </c>
      <c r="C15" s="133" t="s">
        <v>35</v>
      </c>
      <c r="D15" s="133"/>
      <c r="E15" s="48"/>
      <c r="F15" s="36"/>
      <c r="G15" s="36"/>
    </row>
    <row r="16" spans="1:29" s="2" customFormat="1" ht="15.75" customHeight="1">
      <c r="A16" s="10"/>
      <c r="B16" s="13" t="s">
        <v>26</v>
      </c>
      <c r="C16" s="101" t="s">
        <v>39</v>
      </c>
      <c r="D16" s="101"/>
      <c r="E16" s="102"/>
      <c r="F16" s="37"/>
      <c r="G16" s="37"/>
      <c r="H16" s="37"/>
    </row>
    <row r="17" spans="1:8" s="2" customFormat="1" ht="15" customHeight="1">
      <c r="A17" s="10"/>
      <c r="B17" s="137" t="s">
        <v>52</v>
      </c>
      <c r="C17" s="138"/>
      <c r="D17" s="138"/>
      <c r="E17" s="29"/>
      <c r="F17" s="38"/>
      <c r="G17" s="38"/>
      <c r="H17" s="38"/>
    </row>
    <row r="18" spans="1:8" s="2" customFormat="1">
      <c r="A18" s="10"/>
      <c r="B18" s="30"/>
      <c r="C18" s="31"/>
      <c r="D18" s="31"/>
      <c r="E18" s="32"/>
      <c r="F18" s="39"/>
      <c r="G18" s="39"/>
      <c r="H18" s="39"/>
    </row>
    <row r="19" spans="1:8" s="2" customFormat="1" ht="26.25">
      <c r="A19" s="10"/>
      <c r="B19" s="21" t="s">
        <v>30</v>
      </c>
      <c r="C19" s="24"/>
      <c r="D19" s="14"/>
      <c r="E19" s="45">
        <f>C19</f>
        <v>0</v>
      </c>
      <c r="G19" s="33"/>
      <c r="H19" s="33"/>
    </row>
    <row r="20" spans="1:8" s="2" customFormat="1" ht="15.75">
      <c r="A20" s="10"/>
      <c r="B20" s="21" t="s">
        <v>31</v>
      </c>
      <c r="C20" s="24">
        <f>G10</f>
        <v>0</v>
      </c>
      <c r="D20" s="14"/>
      <c r="E20" s="45">
        <f>C20</f>
        <v>0</v>
      </c>
      <c r="G20" s="33"/>
      <c r="H20" s="33"/>
    </row>
    <row r="21" spans="1:8" s="2" customFormat="1" ht="16.5" thickBot="1">
      <c r="A21" s="10"/>
      <c r="B21" s="22" t="s">
        <v>32</v>
      </c>
      <c r="C21" s="23"/>
      <c r="D21" s="23"/>
      <c r="E21" s="46" t="e">
        <f>E20/E19</f>
        <v>#DIV/0!</v>
      </c>
      <c r="G21" s="33"/>
      <c r="H21" s="33"/>
    </row>
    <row r="22" spans="1:8" s="12" customFormat="1">
      <c r="A22" s="20"/>
      <c r="B22" s="139"/>
      <c r="C22" s="139"/>
      <c r="D22" s="139"/>
      <c r="E22" s="139"/>
      <c r="F22" s="139"/>
      <c r="G22" s="139"/>
      <c r="H22" s="139"/>
    </row>
    <row r="23" spans="1:8" s="12" customFormat="1">
      <c r="A23" s="20"/>
      <c r="B23" s="81"/>
      <c r="C23" s="81"/>
      <c r="D23" s="81"/>
      <c r="E23" s="81"/>
      <c r="F23" s="81"/>
      <c r="G23" s="81"/>
      <c r="H23" s="81"/>
    </row>
    <row r="24" spans="1:8" s="2" customFormat="1" ht="15.75" thickBot="1">
      <c r="A24" s="10"/>
      <c r="B24" s="81"/>
      <c r="C24" s="81"/>
      <c r="D24" s="81"/>
      <c r="E24" s="81"/>
      <c r="F24" s="81"/>
      <c r="G24" s="81"/>
      <c r="H24" s="81"/>
    </row>
    <row r="25" spans="1:8" s="2" customFormat="1" ht="32.25" customHeight="1" thickBot="1">
      <c r="A25" s="10"/>
      <c r="B25" s="140" t="str">
        <f>+F6</f>
        <v>Pregunta 1: ¿Cómo califica usted la asesoría y/o realización del trámite brindado por la Personería?</v>
      </c>
      <c r="C25" s="141"/>
      <c r="D25" s="141"/>
      <c r="E25" s="141"/>
      <c r="F25" s="141"/>
      <c r="G25" s="141"/>
      <c r="H25" s="142"/>
    </row>
    <row r="26" spans="1:8" s="2" customFormat="1" ht="38.25">
      <c r="A26" s="10"/>
      <c r="B26" s="143" t="s">
        <v>11</v>
      </c>
      <c r="C26" s="144"/>
      <c r="D26" s="17" t="s">
        <v>12</v>
      </c>
      <c r="E26" s="17" t="s">
        <v>13</v>
      </c>
      <c r="F26" s="17" t="s">
        <v>14</v>
      </c>
      <c r="G26" s="18" t="s">
        <v>15</v>
      </c>
      <c r="H26" s="19" t="s">
        <v>16</v>
      </c>
    </row>
    <row r="27" spans="1:8" s="2" customFormat="1">
      <c r="A27" s="10"/>
      <c r="B27" s="145" t="s">
        <v>17</v>
      </c>
      <c r="C27" s="146"/>
      <c r="D27" s="3">
        <v>5</v>
      </c>
      <c r="E27" s="49">
        <f>F9</f>
        <v>0</v>
      </c>
      <c r="F27" s="51" t="e">
        <f>+E27/H33</f>
        <v>#DIV/0!</v>
      </c>
      <c r="G27" s="147" t="str">
        <f>IF(H33&lt;&gt;0,SUM(F27:F29),"")</f>
        <v/>
      </c>
      <c r="H27" s="150" t="s">
        <v>18</v>
      </c>
    </row>
    <row r="28" spans="1:8" s="2" customFormat="1">
      <c r="A28" s="10"/>
      <c r="B28" s="145" t="s">
        <v>19</v>
      </c>
      <c r="C28" s="146"/>
      <c r="D28" s="3">
        <v>4</v>
      </c>
      <c r="E28" s="49">
        <f>G9</f>
        <v>0</v>
      </c>
      <c r="F28" s="51" t="e">
        <f>+E28/H33</f>
        <v>#DIV/0!</v>
      </c>
      <c r="G28" s="148"/>
      <c r="H28" s="150"/>
    </row>
    <row r="29" spans="1:8" s="2" customFormat="1">
      <c r="A29" s="10"/>
      <c r="B29" s="145" t="s">
        <v>20</v>
      </c>
      <c r="C29" s="146"/>
      <c r="D29" s="3">
        <v>3</v>
      </c>
      <c r="E29" s="49">
        <f>H9</f>
        <v>0</v>
      </c>
      <c r="F29" s="51" t="e">
        <f>+E29/H33</f>
        <v>#DIV/0!</v>
      </c>
      <c r="G29" s="149"/>
      <c r="H29" s="150"/>
    </row>
    <row r="30" spans="1:8" s="2" customFormat="1">
      <c r="A30" s="10"/>
      <c r="B30" s="145" t="s">
        <v>21</v>
      </c>
      <c r="C30" s="146"/>
      <c r="D30" s="3">
        <v>2</v>
      </c>
      <c r="E30" s="49">
        <f>I9</f>
        <v>0</v>
      </c>
      <c r="F30" s="54" t="e">
        <f>+E30/H33</f>
        <v>#DIV/0!</v>
      </c>
      <c r="G30" s="151" t="str">
        <f>IF(H33&lt;&gt;0,SUM(F30:F32),"")</f>
        <v/>
      </c>
      <c r="H30" s="154" t="s">
        <v>37</v>
      </c>
    </row>
    <row r="31" spans="1:8" s="2" customFormat="1">
      <c r="A31" s="10"/>
      <c r="B31" s="145" t="s">
        <v>22</v>
      </c>
      <c r="C31" s="146"/>
      <c r="D31" s="3">
        <v>1</v>
      </c>
      <c r="E31" s="49">
        <f>J9</f>
        <v>0</v>
      </c>
      <c r="F31" s="54" t="e">
        <f>+E31/H33</f>
        <v>#DIV/0!</v>
      </c>
      <c r="G31" s="152"/>
      <c r="H31" s="155"/>
    </row>
    <row r="32" spans="1:8" s="2" customFormat="1" ht="15.75" thickBot="1">
      <c r="A32" s="10"/>
      <c r="B32" s="156" t="s">
        <v>36</v>
      </c>
      <c r="C32" s="157"/>
      <c r="D32" s="67">
        <v>0</v>
      </c>
      <c r="E32" s="65">
        <f>K9</f>
        <v>0</v>
      </c>
      <c r="F32" s="68" t="e">
        <f>+E32/H33</f>
        <v>#DIV/0!</v>
      </c>
      <c r="G32" s="153"/>
      <c r="H32" s="155"/>
    </row>
    <row r="33" spans="1:10" s="2" customFormat="1" ht="24" customHeight="1" thickBot="1">
      <c r="A33" s="10"/>
      <c r="B33" s="134" t="s">
        <v>23</v>
      </c>
      <c r="C33" s="135"/>
      <c r="D33" s="135"/>
      <c r="E33" s="135"/>
      <c r="F33" s="135"/>
      <c r="G33" s="136"/>
      <c r="H33" s="85">
        <f>+C20</f>
        <v>0</v>
      </c>
    </row>
    <row r="34" spans="1:10" s="33" customFormat="1">
      <c r="A34" s="69"/>
      <c r="B34" s="40"/>
      <c r="C34" s="40"/>
      <c r="D34" s="40"/>
      <c r="E34" s="40"/>
      <c r="F34" s="40"/>
      <c r="G34" s="40"/>
      <c r="H34" s="63"/>
    </row>
    <row r="35" spans="1:10" s="12" customFormat="1">
      <c r="A35" s="20"/>
      <c r="B35" s="57"/>
      <c r="C35" s="57"/>
      <c r="D35" s="57"/>
      <c r="E35" s="57"/>
      <c r="F35" s="57"/>
      <c r="G35" s="57"/>
      <c r="H35" s="57"/>
    </row>
    <row r="36" spans="1:10" s="12" customFormat="1" ht="15.75" thickBot="1">
      <c r="A36" s="20"/>
      <c r="B36" s="57"/>
      <c r="C36" s="57"/>
      <c r="D36" s="57"/>
      <c r="E36" s="57"/>
      <c r="F36" s="57"/>
      <c r="G36" s="57"/>
      <c r="H36" s="57"/>
    </row>
    <row r="37" spans="1:10" s="2" customFormat="1" ht="33.75" customHeight="1" thickBot="1">
      <c r="A37" s="10"/>
      <c r="B37" s="140" t="str">
        <f>+L6</f>
        <v>Pregunta 2: ¿Cómo califica usted el tiempo de espera para ser atendido?</v>
      </c>
      <c r="C37" s="141"/>
      <c r="D37" s="141"/>
      <c r="E37" s="141"/>
      <c r="F37" s="141"/>
      <c r="G37" s="141"/>
      <c r="H37" s="142"/>
    </row>
    <row r="38" spans="1:10" s="2" customFormat="1" ht="38.25">
      <c r="A38" s="10"/>
      <c r="B38" s="143" t="s">
        <v>11</v>
      </c>
      <c r="C38" s="144"/>
      <c r="D38" s="17" t="s">
        <v>12</v>
      </c>
      <c r="E38" s="17" t="s">
        <v>13</v>
      </c>
      <c r="F38" s="17" t="s">
        <v>14</v>
      </c>
      <c r="G38" s="18" t="s">
        <v>15</v>
      </c>
      <c r="H38" s="19" t="s">
        <v>16</v>
      </c>
    </row>
    <row r="39" spans="1:10" s="2" customFormat="1">
      <c r="A39" s="10"/>
      <c r="B39" s="158" t="s">
        <v>17</v>
      </c>
      <c r="C39" s="159"/>
      <c r="D39" s="11">
        <v>5</v>
      </c>
      <c r="E39" s="49">
        <f>L9</f>
        <v>0</v>
      </c>
      <c r="F39" s="53" t="e">
        <f>+E39/H45</f>
        <v>#DIV/0!</v>
      </c>
      <c r="G39" s="147" t="str">
        <f>IF(H45&lt;&gt;0,SUM(F39:F41),"")</f>
        <v/>
      </c>
      <c r="H39" s="150" t="s">
        <v>18</v>
      </c>
    </row>
    <row r="40" spans="1:10" s="2" customFormat="1">
      <c r="A40" s="10"/>
      <c r="B40" s="158" t="s">
        <v>19</v>
      </c>
      <c r="C40" s="159"/>
      <c r="D40" s="11">
        <v>4</v>
      </c>
      <c r="E40" s="49">
        <f>M9</f>
        <v>0</v>
      </c>
      <c r="F40" s="53" t="e">
        <f>+E40/H45</f>
        <v>#DIV/0!</v>
      </c>
      <c r="G40" s="148"/>
      <c r="H40" s="150"/>
    </row>
    <row r="41" spans="1:10" s="2" customFormat="1">
      <c r="A41" s="10"/>
      <c r="B41" s="158" t="s">
        <v>20</v>
      </c>
      <c r="C41" s="159"/>
      <c r="D41" s="11">
        <v>3</v>
      </c>
      <c r="E41" s="49">
        <f>N9</f>
        <v>0</v>
      </c>
      <c r="F41" s="53" t="e">
        <f>+E41/H45</f>
        <v>#DIV/0!</v>
      </c>
      <c r="G41" s="149"/>
      <c r="H41" s="150"/>
    </row>
    <row r="42" spans="1:10" s="2" customFormat="1">
      <c r="A42" s="10"/>
      <c r="B42" s="158" t="s">
        <v>21</v>
      </c>
      <c r="C42" s="159"/>
      <c r="D42" s="11">
        <v>2</v>
      </c>
      <c r="E42" s="49">
        <f>O9</f>
        <v>0</v>
      </c>
      <c r="F42" s="52" t="e">
        <f>+E42/H45</f>
        <v>#DIV/0!</v>
      </c>
      <c r="G42" s="151" t="str">
        <f>IF(H45&lt;&gt;0,SUM(F42:F44),"")</f>
        <v/>
      </c>
      <c r="H42" s="154" t="s">
        <v>37</v>
      </c>
      <c r="J42" s="4"/>
    </row>
    <row r="43" spans="1:10" s="2" customFormat="1">
      <c r="A43" s="10"/>
      <c r="B43" s="158" t="s">
        <v>22</v>
      </c>
      <c r="C43" s="159"/>
      <c r="D43" s="11">
        <v>1</v>
      </c>
      <c r="E43" s="49">
        <f>P9</f>
        <v>0</v>
      </c>
      <c r="F43" s="52" t="e">
        <f>+E43/H45</f>
        <v>#DIV/0!</v>
      </c>
      <c r="G43" s="152"/>
      <c r="H43" s="155"/>
    </row>
    <row r="44" spans="1:10" s="2" customFormat="1" ht="15.75" thickBot="1">
      <c r="A44" s="10"/>
      <c r="B44" s="156" t="s">
        <v>36</v>
      </c>
      <c r="C44" s="157"/>
      <c r="D44" s="64">
        <v>0</v>
      </c>
      <c r="E44" s="65">
        <f>Q9</f>
        <v>0</v>
      </c>
      <c r="F44" s="66" t="e">
        <f>+E44/H45</f>
        <v>#DIV/0!</v>
      </c>
      <c r="G44" s="153"/>
      <c r="H44" s="155"/>
    </row>
    <row r="45" spans="1:10" s="2" customFormat="1" ht="23.25" customHeight="1" thickBot="1">
      <c r="A45" s="10"/>
      <c r="B45" s="134" t="s">
        <v>23</v>
      </c>
      <c r="C45" s="135"/>
      <c r="D45" s="135"/>
      <c r="E45" s="135"/>
      <c r="F45" s="135"/>
      <c r="G45" s="136"/>
      <c r="H45" s="85">
        <f>SUM(E39:E44)</f>
        <v>0</v>
      </c>
    </row>
    <row r="46" spans="1:10" s="33" customFormat="1">
      <c r="A46" s="69"/>
      <c r="B46" s="40"/>
      <c r="C46" s="40"/>
      <c r="D46" s="40"/>
      <c r="E46" s="40"/>
      <c r="F46" s="40"/>
      <c r="G46" s="40"/>
      <c r="H46" s="63"/>
    </row>
    <row r="47" spans="1:10" s="12" customFormat="1">
      <c r="A47" s="20"/>
      <c r="B47" s="57"/>
      <c r="C47" s="57"/>
      <c r="D47" s="57"/>
      <c r="E47" s="57"/>
      <c r="F47" s="57"/>
      <c r="G47" s="57"/>
      <c r="H47" s="57"/>
    </row>
    <row r="48" spans="1:10" s="12" customFormat="1" ht="15.75" thickBot="1">
      <c r="A48" s="20"/>
      <c r="B48" s="57"/>
      <c r="C48" s="57"/>
      <c r="D48" s="57"/>
      <c r="E48" s="57"/>
      <c r="F48" s="57"/>
      <c r="G48" s="57"/>
      <c r="H48" s="57"/>
    </row>
    <row r="49" spans="1:8" s="2" customFormat="1" ht="40.5" customHeight="1" thickBot="1">
      <c r="A49" s="10"/>
      <c r="B49" s="140" t="str">
        <f>+R6</f>
        <v>Pregunta 3: ¿Cuál es el grado de satisfacción en general que tiene con la Personería Municipal de Itaguí?</v>
      </c>
      <c r="C49" s="141"/>
      <c r="D49" s="141"/>
      <c r="E49" s="141"/>
      <c r="F49" s="141"/>
      <c r="G49" s="141"/>
      <c r="H49" s="142"/>
    </row>
    <row r="50" spans="1:8" s="2" customFormat="1" ht="38.25">
      <c r="A50" s="10"/>
      <c r="B50" s="160" t="s">
        <v>11</v>
      </c>
      <c r="C50" s="161"/>
      <c r="D50" s="17" t="s">
        <v>12</v>
      </c>
      <c r="E50" s="17" t="s">
        <v>13</v>
      </c>
      <c r="F50" s="17" t="s">
        <v>14</v>
      </c>
      <c r="G50" s="18" t="s">
        <v>15</v>
      </c>
      <c r="H50" s="19" t="s">
        <v>16</v>
      </c>
    </row>
    <row r="51" spans="1:8" s="2" customFormat="1">
      <c r="A51" s="10"/>
      <c r="B51" s="158" t="s">
        <v>17</v>
      </c>
      <c r="C51" s="159"/>
      <c r="D51" s="11">
        <v>5</v>
      </c>
      <c r="E51" s="49">
        <f>R9</f>
        <v>0</v>
      </c>
      <c r="F51" s="53" t="e">
        <f>+E51/H57</f>
        <v>#DIV/0!</v>
      </c>
      <c r="G51" s="147" t="str">
        <f>IF(H57&lt;&gt;0,SUM(F51:F53),"")</f>
        <v/>
      </c>
      <c r="H51" s="162" t="s">
        <v>18</v>
      </c>
    </row>
    <row r="52" spans="1:8" s="2" customFormat="1">
      <c r="A52" s="10"/>
      <c r="B52" s="158" t="s">
        <v>19</v>
      </c>
      <c r="C52" s="159"/>
      <c r="D52" s="11">
        <v>4</v>
      </c>
      <c r="E52" s="49">
        <f>S9</f>
        <v>0</v>
      </c>
      <c r="F52" s="53" t="e">
        <f>+E52/H57</f>
        <v>#DIV/0!</v>
      </c>
      <c r="G52" s="148"/>
      <c r="H52" s="163"/>
    </row>
    <row r="53" spans="1:8" s="2" customFormat="1">
      <c r="A53" s="10"/>
      <c r="B53" s="158" t="s">
        <v>20</v>
      </c>
      <c r="C53" s="159"/>
      <c r="D53" s="11">
        <v>3</v>
      </c>
      <c r="E53" s="49">
        <f>T9</f>
        <v>0</v>
      </c>
      <c r="F53" s="53" t="e">
        <f>+E53/H57</f>
        <v>#DIV/0!</v>
      </c>
      <c r="G53" s="149"/>
      <c r="H53" s="164"/>
    </row>
    <row r="54" spans="1:8" s="2" customFormat="1">
      <c r="A54" s="10"/>
      <c r="B54" s="158" t="s">
        <v>21</v>
      </c>
      <c r="C54" s="159"/>
      <c r="D54" s="11">
        <v>2</v>
      </c>
      <c r="E54" s="49">
        <f>U9</f>
        <v>0</v>
      </c>
      <c r="F54" s="52" t="e">
        <f>+E54/H57</f>
        <v>#DIV/0!</v>
      </c>
      <c r="G54" s="151" t="str">
        <f>IF(H57&lt;&gt;0,SUM(F54:F56),"")</f>
        <v/>
      </c>
      <c r="H54" s="154" t="s">
        <v>37</v>
      </c>
    </row>
    <row r="55" spans="1:8" s="2" customFormat="1">
      <c r="A55" s="10"/>
      <c r="B55" s="158" t="s">
        <v>22</v>
      </c>
      <c r="C55" s="159"/>
      <c r="D55" s="11">
        <v>1</v>
      </c>
      <c r="E55" s="49">
        <f>V9</f>
        <v>0</v>
      </c>
      <c r="F55" s="52" t="e">
        <f>+E55/H57</f>
        <v>#DIV/0!</v>
      </c>
      <c r="G55" s="152"/>
      <c r="H55" s="155"/>
    </row>
    <row r="56" spans="1:8" s="2" customFormat="1" ht="15.75" thickBot="1">
      <c r="A56" s="10"/>
      <c r="B56" s="167" t="s">
        <v>36</v>
      </c>
      <c r="C56" s="168"/>
      <c r="D56" s="64">
        <v>0</v>
      </c>
      <c r="E56" s="65">
        <f>W9</f>
        <v>0</v>
      </c>
      <c r="F56" s="66" t="e">
        <f>+E56/H57</f>
        <v>#DIV/0!</v>
      </c>
      <c r="G56" s="165"/>
      <c r="H56" s="166"/>
    </row>
    <row r="57" spans="1:8" s="2" customFormat="1" ht="25.5" customHeight="1" thickBot="1">
      <c r="A57" s="10"/>
      <c r="B57" s="134" t="s">
        <v>23</v>
      </c>
      <c r="C57" s="135"/>
      <c r="D57" s="135"/>
      <c r="E57" s="135"/>
      <c r="F57" s="135"/>
      <c r="G57" s="136"/>
      <c r="H57" s="85">
        <f>SUM(E51:E56)</f>
        <v>0</v>
      </c>
    </row>
    <row r="58" spans="1:8" s="33" customFormat="1">
      <c r="A58" s="69"/>
      <c r="B58" s="40"/>
      <c r="C58" s="40"/>
      <c r="D58" s="40"/>
      <c r="E58" s="40"/>
      <c r="F58" s="40"/>
      <c r="G58" s="40"/>
      <c r="H58" s="63"/>
    </row>
    <row r="59" spans="1:8" s="33" customFormat="1">
      <c r="A59" s="69"/>
      <c r="B59" s="40"/>
      <c r="C59" s="40"/>
      <c r="D59" s="40"/>
      <c r="E59" s="40"/>
      <c r="F59" s="40"/>
      <c r="G59" s="40"/>
      <c r="H59" s="63"/>
    </row>
    <row r="60" spans="1:8" s="12" customFormat="1" ht="15.75" thickBot="1">
      <c r="A60" s="20"/>
      <c r="B60" s="62"/>
      <c r="C60" s="62"/>
      <c r="D60" s="62"/>
      <c r="E60" s="62"/>
      <c r="F60" s="62"/>
      <c r="G60" s="62"/>
      <c r="H60" s="62"/>
    </row>
    <row r="61" spans="1:8" s="2" customFormat="1" ht="31.5" customHeight="1" thickBot="1">
      <c r="A61" s="10"/>
      <c r="B61" s="140" t="str">
        <f>+X6</f>
        <v>Pregunta 4: ¿La información suministrada por parte de la Personería Municipal de Itaguí fue clara y útil para su requerimiento?</v>
      </c>
      <c r="C61" s="141"/>
      <c r="D61" s="141"/>
      <c r="E61" s="141"/>
      <c r="F61" s="141"/>
      <c r="G61" s="141"/>
      <c r="H61" s="142"/>
    </row>
    <row r="62" spans="1:8" s="2" customFormat="1" ht="38.25">
      <c r="A62" s="10"/>
      <c r="B62" s="143" t="s">
        <v>11</v>
      </c>
      <c r="C62" s="144"/>
      <c r="D62" s="17" t="s">
        <v>12</v>
      </c>
      <c r="E62" s="17" t="s">
        <v>13</v>
      </c>
      <c r="F62" s="17" t="s">
        <v>14</v>
      </c>
      <c r="G62" s="18" t="s">
        <v>15</v>
      </c>
      <c r="H62" s="19" t="s">
        <v>16</v>
      </c>
    </row>
    <row r="63" spans="1:8" s="2" customFormat="1">
      <c r="A63" s="10"/>
      <c r="B63" s="158" t="s">
        <v>17</v>
      </c>
      <c r="C63" s="159"/>
      <c r="D63" s="11">
        <v>5</v>
      </c>
      <c r="E63" s="50">
        <f>X9</f>
        <v>0</v>
      </c>
      <c r="F63" s="53" t="e">
        <f>+E63/H69</f>
        <v>#DIV/0!</v>
      </c>
      <c r="G63" s="147" t="str">
        <f>IF(H69&lt;&gt;0,SUM(F63:F65),"")</f>
        <v/>
      </c>
      <c r="H63" s="150" t="s">
        <v>18</v>
      </c>
    </row>
    <row r="64" spans="1:8" s="2" customFormat="1">
      <c r="A64" s="10"/>
      <c r="B64" s="158" t="s">
        <v>19</v>
      </c>
      <c r="C64" s="159"/>
      <c r="D64" s="11">
        <v>4</v>
      </c>
      <c r="E64" s="50">
        <f>Y9</f>
        <v>0</v>
      </c>
      <c r="F64" s="53" t="e">
        <f>+E64/H69</f>
        <v>#DIV/0!</v>
      </c>
      <c r="G64" s="148"/>
      <c r="H64" s="150"/>
    </row>
    <row r="65" spans="1:8" s="2" customFormat="1">
      <c r="A65" s="10"/>
      <c r="B65" s="158" t="s">
        <v>20</v>
      </c>
      <c r="C65" s="159"/>
      <c r="D65" s="11">
        <v>3</v>
      </c>
      <c r="E65" s="50">
        <f>Z9</f>
        <v>0</v>
      </c>
      <c r="F65" s="53" t="e">
        <f>+E65/H69</f>
        <v>#DIV/0!</v>
      </c>
      <c r="G65" s="149"/>
      <c r="H65" s="150"/>
    </row>
    <row r="66" spans="1:8" s="2" customFormat="1">
      <c r="A66" s="10"/>
      <c r="B66" s="158" t="s">
        <v>21</v>
      </c>
      <c r="C66" s="159"/>
      <c r="D66" s="11">
        <v>2</v>
      </c>
      <c r="E66" s="50">
        <f>AA9</f>
        <v>0</v>
      </c>
      <c r="F66" s="52" t="e">
        <f>+E66/H69</f>
        <v>#DIV/0!</v>
      </c>
      <c r="G66" s="151" t="str">
        <f>IF(H69&lt;&gt;0,SUM(F66:F68),"")</f>
        <v/>
      </c>
      <c r="H66" s="154" t="s">
        <v>37</v>
      </c>
    </row>
    <row r="67" spans="1:8" s="2" customFormat="1">
      <c r="A67" s="10"/>
      <c r="B67" s="158" t="s">
        <v>22</v>
      </c>
      <c r="C67" s="159"/>
      <c r="D67" s="11">
        <v>1</v>
      </c>
      <c r="E67" s="50">
        <f>AB9</f>
        <v>0</v>
      </c>
      <c r="F67" s="52" t="e">
        <f>+E67/H69</f>
        <v>#DIV/0!</v>
      </c>
      <c r="G67" s="152"/>
      <c r="H67" s="155"/>
    </row>
    <row r="68" spans="1:8" s="2" customFormat="1" ht="15.75" thickBot="1">
      <c r="A68" s="10"/>
      <c r="B68" s="156" t="s">
        <v>36</v>
      </c>
      <c r="C68" s="157"/>
      <c r="D68" s="64">
        <v>0</v>
      </c>
      <c r="E68" s="65">
        <f>AC9</f>
        <v>0</v>
      </c>
      <c r="F68" s="66" t="e">
        <f>+E68/H69</f>
        <v>#DIV/0!</v>
      </c>
      <c r="G68" s="153"/>
      <c r="H68" s="155"/>
    </row>
    <row r="69" spans="1:8" s="2" customFormat="1" ht="24.75" customHeight="1" thickBot="1">
      <c r="A69" s="10"/>
      <c r="B69" s="134" t="s">
        <v>23</v>
      </c>
      <c r="C69" s="135"/>
      <c r="D69" s="135"/>
      <c r="E69" s="135"/>
      <c r="F69" s="135"/>
      <c r="G69" s="136"/>
      <c r="H69" s="85">
        <f>SUM(E63:E68)</f>
        <v>0</v>
      </c>
    </row>
    <row r="70" spans="1:8" s="33" customFormat="1">
      <c r="A70" s="69"/>
      <c r="B70" s="40"/>
      <c r="C70" s="40"/>
      <c r="D70" s="40"/>
      <c r="E70" s="40"/>
      <c r="F70" s="40"/>
      <c r="G70" s="40"/>
      <c r="H70" s="63"/>
    </row>
    <row r="71" spans="1:8" s="12" customFormat="1" ht="15.75" thickBot="1">
      <c r="A71" s="20"/>
      <c r="B71" s="57"/>
      <c r="C71" s="57"/>
      <c r="D71" s="57"/>
      <c r="E71" s="57"/>
      <c r="F71" s="57"/>
      <c r="G71" s="57"/>
      <c r="H71" s="57"/>
    </row>
    <row r="72" spans="1:8" s="12" customFormat="1" ht="23.25" customHeight="1" thickBot="1">
      <c r="A72" s="20"/>
      <c r="B72" s="140" t="s">
        <v>53</v>
      </c>
      <c r="C72" s="141"/>
      <c r="D72" s="141"/>
      <c r="E72" s="141"/>
      <c r="F72" s="141"/>
      <c r="G72" s="141"/>
      <c r="H72" s="142"/>
    </row>
    <row r="73" spans="1:8" s="2" customFormat="1" ht="39" thickBot="1">
      <c r="A73" s="10"/>
      <c r="B73" s="86" t="s">
        <v>1</v>
      </c>
      <c r="C73" s="172" t="s">
        <v>40</v>
      </c>
      <c r="D73" s="173"/>
      <c r="E73" s="174"/>
      <c r="F73" s="88" t="s">
        <v>27</v>
      </c>
      <c r="G73" s="89" t="s">
        <v>28</v>
      </c>
      <c r="H73" s="87" t="s">
        <v>36</v>
      </c>
    </row>
    <row r="74" spans="1:8" s="2" customFormat="1" ht="33" customHeight="1" thickBot="1">
      <c r="A74" s="10"/>
      <c r="B74" s="76">
        <v>1</v>
      </c>
      <c r="C74" s="175" t="str">
        <f>B25</f>
        <v>Pregunta 1: ¿Cómo califica usted la asesoría y/o realización del trámite brindado por la Personería?</v>
      </c>
      <c r="D74" s="176"/>
      <c r="E74" s="177"/>
      <c r="F74" s="70" t="str">
        <f>+G27</f>
        <v/>
      </c>
      <c r="G74" s="71" t="str">
        <f>+G30</f>
        <v/>
      </c>
      <c r="H74" s="77">
        <v>0</v>
      </c>
    </row>
    <row r="75" spans="1:8" s="2" customFormat="1" ht="56.25" customHeight="1" thickBot="1">
      <c r="A75" s="10"/>
      <c r="B75" s="76">
        <v>2</v>
      </c>
      <c r="C75" s="175" t="str">
        <f>B37</f>
        <v>Pregunta 2: ¿Cómo califica usted el tiempo de espera para ser atendido?</v>
      </c>
      <c r="D75" s="176"/>
      <c r="E75" s="177"/>
      <c r="F75" s="70" t="str">
        <f>+G39</f>
        <v/>
      </c>
      <c r="G75" s="71" t="str">
        <f>+G42</f>
        <v/>
      </c>
      <c r="H75" s="78">
        <v>0</v>
      </c>
    </row>
    <row r="76" spans="1:8" s="2" customFormat="1" ht="57" customHeight="1" thickBot="1">
      <c r="A76" s="10"/>
      <c r="B76" s="76">
        <v>3</v>
      </c>
      <c r="C76" s="175" t="str">
        <f>B49</f>
        <v>Pregunta 3: ¿Cuál es el grado de satisfacción en general que tiene con la Personería Municipal de Itaguí?</v>
      </c>
      <c r="D76" s="176"/>
      <c r="E76" s="177"/>
      <c r="F76" s="70" t="str">
        <f>+G51</f>
        <v/>
      </c>
      <c r="G76" s="71" t="str">
        <f>+G54</f>
        <v/>
      </c>
      <c r="H76" s="78">
        <v>0</v>
      </c>
    </row>
    <row r="77" spans="1:8" s="2" customFormat="1" ht="39.75" customHeight="1" thickBot="1">
      <c r="A77" s="10"/>
      <c r="B77" s="79">
        <v>4</v>
      </c>
      <c r="C77" s="178" t="str">
        <f>B61</f>
        <v>Pregunta 4: ¿La información suministrada por parte de la Personería Municipal de Itaguí fue clara y útil para su requerimiento?</v>
      </c>
      <c r="D77" s="179"/>
      <c r="E77" s="180"/>
      <c r="F77" s="72" t="str">
        <f>+G63</f>
        <v/>
      </c>
      <c r="G77" s="73" t="str">
        <f>+G66</f>
        <v/>
      </c>
      <c r="H77" s="75">
        <v>0</v>
      </c>
    </row>
    <row r="78" spans="1:8" s="2" customFormat="1" ht="26.25" customHeight="1" thickBot="1">
      <c r="A78" s="10"/>
      <c r="B78" s="169" t="s">
        <v>29</v>
      </c>
      <c r="C78" s="170"/>
      <c r="D78" s="170"/>
      <c r="E78" s="171"/>
      <c r="F78" s="56" t="str">
        <f>IFERROR(AVERAGEIF(F74:F77,"&lt;&gt;"""),"")</f>
        <v/>
      </c>
      <c r="G78" s="55" t="str">
        <f>IFERROR(AVERAGEIF(G74:G77,"&lt;&gt;"""),"")</f>
        <v/>
      </c>
      <c r="H78" s="74">
        <f>IFERROR(AVERAGEIF(H74:H77,"&lt;&gt;"""),"")</f>
        <v>0</v>
      </c>
    </row>
    <row r="80" spans="1:8">
      <c r="B80" s="16" t="s">
        <v>33</v>
      </c>
    </row>
  </sheetData>
  <mergeCells count="77">
    <mergeCell ref="B78:E78"/>
    <mergeCell ref="B72:H72"/>
    <mergeCell ref="C73:E73"/>
    <mergeCell ref="C74:E74"/>
    <mergeCell ref="C75:E75"/>
    <mergeCell ref="C76:E76"/>
    <mergeCell ref="C77:E77"/>
    <mergeCell ref="B69:G69"/>
    <mergeCell ref="B61:H61"/>
    <mergeCell ref="B62:C62"/>
    <mergeCell ref="B63:C63"/>
    <mergeCell ref="G63:G65"/>
    <mergeCell ref="H63:H65"/>
    <mergeCell ref="B64:C64"/>
    <mergeCell ref="B65:C65"/>
    <mergeCell ref="B66:C66"/>
    <mergeCell ref="G66:G68"/>
    <mergeCell ref="H66:H68"/>
    <mergeCell ref="B67:C67"/>
    <mergeCell ref="B68:C68"/>
    <mergeCell ref="B57:G57"/>
    <mergeCell ref="B49:H49"/>
    <mergeCell ref="B50:C50"/>
    <mergeCell ref="B51:C51"/>
    <mergeCell ref="G51:G53"/>
    <mergeCell ref="H51:H53"/>
    <mergeCell ref="B52:C52"/>
    <mergeCell ref="B53:C53"/>
    <mergeCell ref="B54:C54"/>
    <mergeCell ref="G54:G56"/>
    <mergeCell ref="H54:H56"/>
    <mergeCell ref="B55:C55"/>
    <mergeCell ref="B56:C56"/>
    <mergeCell ref="B45:G45"/>
    <mergeCell ref="B37:H37"/>
    <mergeCell ref="B38:C38"/>
    <mergeCell ref="B39:C39"/>
    <mergeCell ref="G39:G41"/>
    <mergeCell ref="H39:H41"/>
    <mergeCell ref="B40:C40"/>
    <mergeCell ref="B41:C41"/>
    <mergeCell ref="B42:C42"/>
    <mergeCell ref="G42:G44"/>
    <mergeCell ref="H42:H44"/>
    <mergeCell ref="B43:C43"/>
    <mergeCell ref="B44:C44"/>
    <mergeCell ref="B33:G33"/>
    <mergeCell ref="B17:D17"/>
    <mergeCell ref="B22:H22"/>
    <mergeCell ref="B25:H25"/>
    <mergeCell ref="B26:C26"/>
    <mergeCell ref="B27:C27"/>
    <mergeCell ref="G27:G29"/>
    <mergeCell ref="H27:H29"/>
    <mergeCell ref="B28:C28"/>
    <mergeCell ref="B29:C29"/>
    <mergeCell ref="B30:C30"/>
    <mergeCell ref="G30:G32"/>
    <mergeCell ref="H30:H32"/>
    <mergeCell ref="B31:C31"/>
    <mergeCell ref="B32:C32"/>
    <mergeCell ref="F6:K6"/>
    <mergeCell ref="C1:AA3"/>
    <mergeCell ref="L6:Q6"/>
    <mergeCell ref="R6:W6"/>
    <mergeCell ref="X6:AC6"/>
    <mergeCell ref="C16:E16"/>
    <mergeCell ref="A1:B2"/>
    <mergeCell ref="A4:B4"/>
    <mergeCell ref="A5:B5"/>
    <mergeCell ref="A6:A7"/>
    <mergeCell ref="B6:B7"/>
    <mergeCell ref="C6:C7"/>
    <mergeCell ref="D6:D7"/>
    <mergeCell ref="E6:E7"/>
    <mergeCell ref="B13:E13"/>
    <mergeCell ref="C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Gaviria Lopez</dc:creator>
  <cp:lastModifiedBy>43079638</cp:lastModifiedBy>
  <cp:lastPrinted>2023-02-13T14:06:18Z</cp:lastPrinted>
  <dcterms:created xsi:type="dcterms:W3CDTF">2021-09-06T16:03:40Z</dcterms:created>
  <dcterms:modified xsi:type="dcterms:W3CDTF">2023-02-13T14:37:46Z</dcterms:modified>
</cp:coreProperties>
</file>