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 r:id="rId20"/>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I97" l="1"/>
  <c r="I99"/>
  <c r="I98"/>
  <c r="I100"/>
  <c r="I101" l="1"/>
  <c r="J97" s="1"/>
  <c r="J98" l="1"/>
  <c r="J99"/>
  <c r="J100"/>
</calcChain>
</file>

<file path=xl/sharedStrings.xml><?xml version="1.0" encoding="utf-8"?>
<sst xmlns="http://schemas.openxmlformats.org/spreadsheetml/2006/main" count="4085" uniqueCount="1033">
  <si>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</si>
  <si>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</si>
  <si>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</si>
  <si>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</si>
  <si>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</si>
  <si>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</si>
  <si>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</si>
  <si>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</si>
  <si>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</si>
  <si>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</si>
  <si>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</si>
  <si>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</si>
  <si>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</si>
  <si>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</si>
  <si>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</si>
  <si>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</si>
  <si>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</si>
  <si>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</si>
  <si>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</si>
  <si>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</si>
  <si>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</si>
  <si>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</si>
  <si>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</si>
  <si>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</si>
  <si>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</si>
  <si>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</si>
  <si>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</si>
  <si>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</si>
  <si>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</si>
  <si>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</si>
  <si>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</si>
  <si>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</si>
  <si>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</si>
  <si>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</si>
  <si>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</si>
  <si>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</si>
  <si>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</si>
  <si>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</si>
  <si>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</si>
  <si>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</si>
  <si>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</si>
  <si>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</si>
  <si>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</si>
  <si>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</si>
  <si>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</si>
  <si>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</si>
  <si>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</si>
  <si>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</si>
  <si>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</si>
  <si>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</si>
  <si>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</si>
  <si>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</si>
  <si>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</si>
  <si>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</si>
  <si>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</si>
  <si>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</si>
  <si>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</si>
  <si>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</si>
  <si>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</si>
  <si>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</si>
  <si>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</si>
  <si>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</si>
  <si>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</si>
  <si>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</si>
  <si>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</si>
  <si>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</si>
  <si>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</si>
  <si>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</si>
  <si>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</si>
  <si>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</si>
  <si>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</si>
  <si>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</si>
  <si>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</si>
  <si>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</si>
  <si>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</si>
  <si>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</si>
  <si>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</si>
  <si>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</si>
  <si>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</si>
  <si>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</si>
  <si>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</si>
  <si>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</si>
  <si>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</si>
  <si>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</si>
  <si>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</si>
  <si>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</si>
  <si>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</si>
  <si>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</si>
  <si>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</si>
  <si>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</si>
  <si>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</si>
  <si>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</si>
  <si>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</si>
  <si>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</si>
  <si>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</si>
  <si>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</si>
  <si>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</si>
  <si>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</si>
  <si>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</si>
  <si>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</si>
  <si>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</si>
  <si>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</si>
  <si>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</si>
  <si>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</si>
  <si>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</si>
  <si>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</si>
  <si>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</si>
  <si>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</si>
  <si>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</si>
  <si>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</si>
  <si>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</si>
  <si>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</si>
  <si>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</si>
  <si>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</si>
  <si>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</si>
  <si>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</si>
  <si>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</si>
  <si>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</si>
  <si>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</si>
  <si>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</si>
  <si>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</si>
  <si>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</si>
  <si>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</si>
  <si>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</si>
  <si>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</si>
  <si>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</si>
  <si>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</si>
  <si>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</si>
  <si>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</si>
  <si>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</si>
  <si>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</si>
  <si>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</si>
  <si>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</si>
  <si>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</si>
  <si>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</si>
  <si>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</si>
  <si>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</si>
  <si>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</si>
  <si>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</si>
  <si>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</si>
  <si>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</si>
  <si>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</si>
  <si>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</si>
  <si>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</si>
  <si>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</si>
  <si>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</si>
  <si>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</si>
  <si>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</si>
  <si>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</si>
  <si>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</si>
  <si>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</si>
  <si>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</si>
  <si>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</si>
  <si>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</si>
  <si>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</si>
  <si>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</si>
  <si>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</si>
  <si>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</si>
  <si>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</si>
  <si>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</si>
  <si>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</si>
  <si>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</si>
  <si>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</si>
  <si>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</si>
  <si>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</si>
  <si>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</si>
  <si>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</si>
  <si>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</si>
  <si>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</si>
  <si>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</si>
  <si>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</si>
  <si>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</si>
  <si>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</si>
  <si>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</si>
  <si>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</si>
  <si>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</si>
  <si>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</si>
  <si>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</si>
  <si>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</si>
  <si>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</si>
  <si>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</si>
  <si>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</si>
  <si>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</si>
  <si>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</si>
  <si>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</si>
  <si>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</si>
  <si>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</si>
  <si>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</si>
  <si>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</si>
  <si>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</si>
  <si>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</si>
  <si>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</si>
  <si>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</si>
  <si>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</si>
  <si>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</si>
  <si>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</si>
  <si>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</si>
  <si>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</si>
  <si>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</si>
  <si>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</si>
  <si>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</si>
  <si>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</si>
  <si>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</si>
  <si>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</si>
  <si>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</si>
  <si>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</si>
  <si>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</si>
  <si>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</si>
  <si>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</si>
  <si>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</si>
  <si>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</si>
  <si>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</si>
  <si>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</si>
  <si>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</si>
  <si>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</si>
  <si>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</si>
  <si>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</si>
  <si>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</si>
  <si>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</si>
  <si>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</si>
  <si>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</si>
  <si>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</si>
  <si>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</si>
  <si>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</si>
  <si>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</si>
  <si>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</si>
  <si>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</si>
  <si>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</si>
  <si>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</si>
  <si>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</si>
  <si>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</si>
  <si>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</si>
  <si>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</si>
  <si>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</si>
  <si>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</si>
  <si>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</si>
  <si>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</si>
  <si>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</si>
  <si>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</si>
  <si>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</si>
  <si>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</si>
  <si>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</si>
  <si>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</si>
  <si>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</si>
  <si>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</si>
  <si>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</si>
  <si>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</si>
  <si>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</si>
  <si>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</si>
  <si>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</si>
  <si>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</si>
  <si>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</si>
  <si>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</si>
  <si>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</si>
  <si>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</si>
  <si>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</si>
  <si>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</si>
  <si>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</si>
  <si>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</si>
  <si>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</si>
  <si>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</si>
  <si>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</si>
  <si>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</si>
  <si>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</si>
  <si>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</si>
  <si>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</si>
  <si>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</si>
  <si>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</si>
  <si>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</si>
  <si>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</si>
  <si>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</si>
  <si>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</si>
  <si>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</si>
  <si>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</si>
  <si>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</si>
  <si>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</si>
  <si>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</si>
  <si>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</si>
  <si>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</si>
  <si>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</si>
  <si>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</si>
  <si>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</si>
  <si>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</si>
  <si>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</si>
  <si>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</si>
  <si>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</si>
  <si>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</si>
  <si>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</si>
  <si>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</si>
  <si>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</si>
  <si>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</si>
  <si>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</si>
  <si>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</si>
  <si>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</si>
  <si>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</si>
  <si>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</si>
  <si>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</si>
  <si>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</si>
  <si>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</si>
  <si>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</si>
  <si>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</si>
  <si>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</si>
  <si>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</si>
  <si>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</si>
  <si>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</si>
  <si>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</si>
  <si>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</si>
  <si>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</si>
  <si>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</si>
  <si>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</si>
  <si>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</si>
  <si>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</si>
  <si>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</si>
  <si>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</si>
  <si>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</si>
  <si>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</si>
  <si>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</si>
  <si>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</si>
  <si>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</si>
  <si>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</si>
  <si>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</si>
  <si>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</si>
  <si>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</si>
  <si>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</si>
  <si>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</si>
  <si>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</si>
  <si>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</si>
  <si>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</si>
  <si>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</si>
  <si>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</si>
  <si>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</si>
  <si>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</si>
  <si>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</si>
  <si>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</si>
  <si>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</si>
  <si>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</si>
  <si>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</si>
  <si>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</si>
  <si>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</si>
  <si>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</si>
  <si>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</si>
  <si>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</si>
  <si>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</si>
  <si>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</si>
  <si>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</si>
  <si>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</si>
  <si>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</si>
  <si>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</si>
  <si>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</si>
  <si>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</si>
  <si>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</si>
  <si>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</si>
  <si>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</si>
  <si>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</si>
  <si>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</si>
  <si>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</si>
  <si>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</si>
  <si>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</si>
  <si>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</si>
  <si>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</si>
  <si>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</si>
  <si>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</si>
  <si>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</si>
  <si>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</si>
  <si>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</si>
  <si>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</si>
  <si>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</si>
  <si>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</si>
  <si>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</si>
  <si>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</si>
  <si>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</si>
  <si>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</si>
  <si>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</si>
  <si>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</si>
  <si>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</si>
  <si>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</si>
  <si>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</si>
  <si>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</si>
  <si>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</si>
  <si>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</si>
  <si>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</si>
  <si>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</si>
  <si>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</si>
  <si>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</si>
  <si>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</si>
  <si>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</si>
  <si>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</si>
  <si>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</si>
  <si>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</si>
  <si>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</si>
  <si>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</si>
  <si>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</si>
  <si>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</si>
  <si>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</si>
  <si>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</si>
  <si>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</si>
  <si>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</si>
  <si>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</si>
  <si>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</si>
  <si>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</si>
  <si>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</si>
  <si>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</si>
  <si>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</si>
  <si>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</si>
  <si>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</si>
  <si>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</si>
  <si>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</si>
  <si>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</si>
  <si>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</si>
  <si>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</si>
  <si>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</si>
  <si>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</si>
  <si>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</si>
  <si>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</si>
  <si>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</si>
  <si>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</si>
  <si>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</si>
  <si>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</si>
  <si>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</si>
  <si>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</si>
  <si>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</si>
  <si>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</si>
  <si>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</si>
  <si>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</si>
  <si>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</si>
  <si>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</si>
  <si>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</si>
  <si>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</si>
  <si>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</si>
  <si>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</si>
  <si>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</si>
  <si>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</si>
  <si>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</si>
  <si>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</si>
  <si>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</si>
  <si>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</si>
  <si>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</si>
  <si>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</si>
  <si>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</si>
  <si>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</si>
  <si>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</si>
  <si>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</si>
  <si>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</si>
  <si>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</si>
  <si>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</si>
  <si>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</si>
  <si>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</si>
  <si>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</si>
  <si>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</si>
  <si>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</si>
  <si>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</si>
  <si>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</si>
  <si>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</si>
  <si>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</si>
  <si>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</si>
  <si>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</si>
  <si>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</si>
  <si>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</si>
  <si>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</si>
  <si>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</si>
  <si>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</si>
  <si>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</si>
  <si>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</si>
  <si>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</si>
  <si>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</si>
  <si>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</si>
  <si>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</si>
  <si>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</si>
  <si>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</si>
  <si>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</si>
  <si>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</si>
  <si>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</si>
  <si>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</si>
  <si>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</si>
  <si>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</si>
  <si>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</si>
  <si>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</si>
  <si>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</si>
  <si>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</si>
  <si>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</si>
  <si>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</si>
  <si>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</si>
  <si>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</si>
  <si>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</si>
  <si>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</si>
  <si>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</si>
  <si>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</si>
  <si>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</si>
  <si>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</si>
  <si>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</si>
  <si>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</si>
  <si>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</si>
  <si>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</si>
  <si>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</si>
  <si>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</si>
  <si>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</si>
  <si>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</si>
  <si>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</si>
  <si>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</si>
  <si>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</si>
  <si>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</si>
  <si>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</si>
  <si>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</si>
  <si>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</si>
  <si>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</si>
  <si>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</si>
  <si>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</si>
  <si>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</si>
  <si>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</si>
  <si>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</si>
  <si>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</si>
  <si>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</si>
  <si>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</si>
  <si>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</si>
  <si>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</si>
  <si>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</si>
  <si>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</si>
  <si>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</si>
  <si>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</si>
  <si>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</si>
  <si>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</si>
  <si>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</si>
  <si>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</si>
  <si>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</si>
  <si>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</si>
  <si>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</si>
  <si>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</si>
  <si>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</si>
  <si>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</si>
  <si>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</si>
  <si>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</si>
  <si>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</si>
  <si>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</si>
  <si>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</si>
  <si>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</si>
  <si>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</si>
  <si>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</si>
  <si>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</si>
  <si>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</si>
  <si>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</si>
  <si>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</si>
  <si>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</si>
  <si>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</si>
  <si>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</si>
  <si>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</si>
  <si>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</si>
  <si>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</si>
  <si>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</si>
  <si>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</si>
  <si>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</si>
  <si>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</si>
  <si>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</si>
  <si>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</si>
  <si>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</si>
  <si>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</si>
  <si>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</si>
  <si>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</si>
  <si>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</si>
  <si>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</si>
  <si>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</si>
  <si>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</si>
  <si>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</si>
  <si>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</si>
  <si>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</si>
  <si>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</si>
  <si>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</si>
  <si>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</si>
  <si>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</si>
  <si>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</si>
  <si>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</si>
  <si>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</si>
  <si>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</si>
  <si>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</si>
  <si>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</si>
  <si>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</si>
  <si>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</si>
  <si>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</si>
  <si>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</si>
  <si>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</si>
  <si>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</si>
  <si>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</si>
  <si>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</si>
  <si>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</si>
  <si>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</si>
  <si>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</si>
  <si>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</si>
  <si>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</si>
  <si>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</si>
  <si>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</si>
  <si>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</si>
  <si>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</si>
  <si>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</si>
  <si>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</si>
  <si>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</si>
  <si>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</si>
  <si>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</si>
  <si>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</si>
  <si>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</si>
  <si>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</si>
  <si>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</si>
  <si>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</si>
  <si>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</si>
  <si>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</si>
  <si>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</si>
  <si>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</si>
  <si>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Garantizar los derechos humanos de la sociedad, mediante la intervención permanente en los despachos judiciales y administrativos, conducentes a la protección y restablecimiento de los de los derechos humanos y fundamentales a traves del ejercicio de los principios de la función pública, legalidad y debido proceso.</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</si>
  <si>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</si>
  <si>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</si>
  <si>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</si>
  <si>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</si>
  <si>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</si>
  <si>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</si>
  <si>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</si>
  <si>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</si>
  <si>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</si>
  <si>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</si>
  <si>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</si>
  <si>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</si>
  <si>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</si>
  <si>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</si>
  <si>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</si>
  <si>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</si>
  <si>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</si>
  <si>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</si>
  <si>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</si>
  <si>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</si>
  <si>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</si>
  <si>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</si>
  <si>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</si>
  <si>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</si>
  <si>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</si>
  <si>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</si>
  <si>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</si>
  <si>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</si>
  <si>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</si>
  <si>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</si>
  <si>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Versión: 05</t>
  </si>
  <si>
    <t>Fecha: 24/02/2022</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</si>
  <si>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</si>
  <si>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</si>
  <si>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</si>
  <si>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</si>
  <si>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</si>
  <si>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</si>
  <si>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</si>
  <si>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</si>
  <si>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</si>
  <si>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</si>
  <si>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</si>
  <si>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</si>
  <si>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</si>
  <si>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</si>
  <si>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</si>
  <si>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</si>
  <si>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</si>
  <si>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</si>
  <si>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</si>
  <si>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</si>
  <si>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</si>
  <si>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</si>
  <si>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</si>
  <si>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</si>
  <si>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</si>
  <si>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</si>
  <si>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</si>
  <si>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</si>
  <si>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</si>
  <si>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</si>
  <si>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</si>
  <si>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</si>
  <si>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</si>
  <si>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</si>
  <si>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</si>
  <si>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</si>
  <si>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</si>
  <si>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</si>
  <si>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</si>
  <si>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</si>
  <si>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</si>
  <si>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</si>
  <si>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</si>
  <si>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</si>
  <si>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</si>
  <si>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</si>
  <si>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</si>
  <si>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</si>
  <si>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</si>
  <si>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</si>
  <si>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</si>
  <si>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</si>
  <si>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</si>
  <si>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</si>
  <si>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</si>
  <si>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</si>
  <si>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</si>
  <si>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</si>
  <si>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</si>
  <si>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</si>
  <si>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</si>
  <si>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</si>
  <si>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</si>
  <si>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</si>
  <si>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</si>
  <si>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</si>
  <si>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</si>
  <si>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</si>
  <si>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</si>
  <si>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</si>
  <si>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</si>
  <si>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</si>
  <si>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</si>
  <si>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</si>
  <si>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</si>
  <si>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</si>
  <si>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</si>
  <si>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</si>
  <si>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</si>
  <si>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</si>
  <si>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</si>
  <si>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</si>
  <si>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</si>
  <si>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</si>
  <si>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</si>
  <si>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</si>
  <si>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</si>
  <si>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</si>
  <si>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</si>
  <si>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</si>
  <si>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</si>
  <si>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</si>
  <si>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</si>
  <si>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</si>
  <si>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</si>
  <si>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</si>
  <si>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</si>
  <si>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</si>
  <si>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</si>
  <si>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</si>
  <si>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</si>
  <si>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</si>
  <si>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</si>
  <si>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</si>
  <si>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</si>
  <si>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</si>
  <si>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</si>
  <si>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</si>
  <si>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</si>
  <si>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</si>
  <si>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</si>
  <si>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</si>
  <si>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</si>
  <si>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</si>
  <si>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</si>
  <si>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</si>
  <si>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</si>
  <si>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</si>
  <si>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</si>
  <si>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</si>
  <si>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</si>
  <si>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</si>
  <si>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</si>
  <si>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</si>
  <si>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</si>
  <si>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</si>
  <si>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</si>
  <si>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</si>
  <si>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</si>
  <si>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</si>
  <si>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</si>
  <si>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</si>
  <si>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</si>
  <si>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</si>
  <si>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</si>
  <si>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</si>
  <si>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</si>
  <si>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</si>
  <si>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</si>
  <si>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</si>
  <si>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</si>
  <si>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</si>
  <si>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</si>
  <si>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</si>
  <si>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</si>
  <si>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</si>
  <si>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</si>
  <si>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</si>
  <si>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</si>
  <si>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</si>
  <si>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</si>
  <si>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</si>
  <si>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</si>
  <si>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</si>
  <si>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</si>
  <si>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</si>
  <si>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</si>
  <si>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</si>
  <si>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</si>
  <si>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</si>
  <si>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</si>
  <si>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</si>
  <si>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</si>
  <si>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</si>
  <si>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</si>
  <si>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</si>
  <si>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</si>
  <si>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</si>
  <si>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</si>
  <si>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</si>
  <si>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</si>
  <si>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</si>
  <si>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</si>
  <si>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</si>
  <si>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</si>
  <si>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</si>
  <si>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</si>
  <si>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</si>
  <si>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</si>
  <si>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</si>
  <si>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</si>
  <si>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</si>
  <si>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</si>
  <si>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</si>
  <si>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</si>
  <si>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</si>
  <si>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</si>
  <si>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</si>
  <si>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</si>
  <si>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</si>
  <si>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</si>
  <si>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</si>
  <si>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</si>
  <si>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</si>
  <si>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</si>
  <si>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</si>
  <si>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</si>
  <si>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</si>
  <si>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</si>
  <si>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</si>
  <si>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</si>
  <si>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</si>
  <si>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</si>
  <si>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</si>
  <si>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</si>
  <si>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</si>
  <si>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</si>
  <si>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</si>
  <si>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</si>
  <si>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</si>
  <si>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</si>
  <si>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</si>
  <si>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</si>
  <si>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</si>
  <si>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</si>
  <si>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</si>
  <si>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</si>
  <si>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</si>
  <si>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</si>
  <si>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</si>
  <si>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</si>
  <si>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</si>
  <si>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</si>
  <si>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</si>
  <si>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</si>
  <si>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</si>
  <si>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</si>
  <si>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</si>
  <si>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</si>
  <si>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</si>
  <si>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</si>
  <si>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</si>
  <si>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</si>
  <si>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</si>
  <si>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</si>
  <si>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</si>
  <si>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</si>
  <si>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</si>
  <si>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</si>
  <si>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</si>
  <si>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</si>
  <si>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</si>
  <si>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</si>
  <si>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</si>
  <si>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</si>
  <si>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</si>
  <si>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</si>
  <si>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</si>
  <si>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</si>
  <si>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</si>
  <si>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</si>
  <si>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</si>
  <si>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</si>
  <si>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</si>
  <si>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</si>
  <si>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</si>
  <si>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</si>
  <si>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</si>
  <si>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</si>
  <si>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</si>
  <si>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</si>
  <si>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</si>
  <si>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</si>
  <si>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</si>
  <si>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</si>
  <si>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</si>
  <si>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</si>
  <si>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</si>
  <si>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</si>
  <si>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</si>
  <si>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</si>
  <si>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</si>
  <si>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</si>
  <si>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</si>
  <si>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</si>
  <si>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</si>
  <si>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</si>
  <si>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Generación de alertas automáticas a trvés del software de PQRD, avisos del tiempo de repuesta</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</si>
  <si>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</si>
  <si>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</si>
  <si>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</si>
  <si>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</si>
  <si>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</si>
  <si>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</si>
  <si>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</si>
  <si>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</si>
  <si>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</si>
  <si>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</si>
  <si>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</si>
  <si>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</si>
  <si>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</si>
  <si>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</si>
  <si>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</si>
  <si>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</si>
  <si>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</si>
  <si>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</si>
  <si>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</si>
  <si>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</si>
  <si>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</si>
  <si>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</si>
  <si>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</si>
  <si>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</si>
  <si>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</si>
  <si>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</si>
  <si>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</si>
  <si>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</si>
  <si>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</si>
  <si>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</si>
  <si>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</si>
  <si>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</si>
  <si>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</si>
  <si>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</si>
  <si>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</si>
  <si>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</si>
  <si>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</si>
  <si>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</si>
  <si>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</si>
  <si>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</si>
  <si>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</si>
  <si>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</si>
  <si>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</si>
  <si>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</si>
  <si>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</si>
  <si>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</si>
  <si>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</si>
  <si>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</si>
  <si>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</si>
  <si>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</si>
  <si>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</si>
  <si>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</si>
  <si>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</si>
  <si>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</si>
  <si>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</si>
  <si>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</si>
  <si>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r>
      <rPr>
        <b/>
        <sz val="11"/>
        <rFont val="Arial"/>
        <family val="2"/>
      </rPr>
      <t xml:space="preserve"> 30/09/2023 </t>
    </r>
    <r>
      <rPr>
        <sz val="10"/>
        <rFont val="Arial"/>
        <family val="2"/>
      </rPr>
      <t xml:space="preserve">Para el tercer trimestre no se materializó el riesgo, se cuenta con seguimientos y verificación mensual de la documentación que es utilizada en la entidad. </t>
    </r>
    <r>
      <rPr>
        <b/>
        <sz val="11"/>
        <rFont val="Arial"/>
        <family val="2"/>
      </rPr>
      <t xml:space="preserve">
30/06/2023</t>
    </r>
    <r>
      <rPr>
        <sz val="11"/>
        <rFont val="Arial"/>
        <family val="2"/>
      </rPr>
      <t xml:space="preserve"> Para el segundo trimestre no se materializó el riesgo, se cuenta con seguimientos y verificación mensual de la documentación que es utilizada en la entidad. </t>
    </r>
    <r>
      <rPr>
        <b/>
        <sz val="11"/>
        <rFont val="Arial"/>
        <family val="2"/>
      </rPr>
      <t xml:space="preserve">
30/03/2023</t>
    </r>
    <r>
      <rPr>
        <sz val="11"/>
        <rFont val="Arial"/>
        <family val="2"/>
      </rPr>
      <t xml:space="preserve"> Para el primer trimestre no se materializó el riesgo, se cuenta con seguimientos y verificación mensual de la documentación que es utilizada en la entidad. </t>
    </r>
  </si>
  <si>
    <t>,,,</t>
  </si>
  <si>
    <t xml:space="preserve">MAPA DE RIESGOS   </t>
  </si>
  <si>
    <r>
      <rPr>
        <b/>
        <sz val="10"/>
        <rFont val="Arial"/>
        <family val="2"/>
      </rPr>
      <t xml:space="preserve">31/12/2023: </t>
    </r>
    <r>
      <rPr>
        <sz val="10"/>
        <rFont val="Arial"/>
        <family val="2"/>
      </rPr>
      <t>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t>
    </r>
    <r>
      <rPr>
        <b/>
        <sz val="10"/>
        <rFont val="Arial"/>
        <family val="2"/>
      </rPr>
      <t>.
30/09/2023:</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 xml:space="preserve">
30/06/2023:</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 xml:space="preserve">
30/03/2023</t>
    </r>
    <r>
      <rPr>
        <sz val="10"/>
        <rFont val="Arial"/>
        <family val="2"/>
      </rPr>
      <t xml:space="preserve"> se evidencia mediante control trimestral que se cumplió con el 100% de las metas establecidas por lo tanto de acuerdo con el indicador. N° de actividades cumplidas/N° de actividades programadas*100 (9/9)*100), no se materializo el riesgo. Se realizan las actividades programadas dentro del plan de acción, que se le hace seguimiento de manera mensual, trimestral,semestral o anual. </t>
    </r>
  </si>
  <si>
    <r>
      <t xml:space="preserve">31/12/2023 </t>
    </r>
    <r>
      <rPr>
        <sz val="10"/>
        <rFont val="Arial"/>
        <family val="2"/>
      </rPr>
      <t>Se evidencia a traves de la formula Nro. de acciones presentadas /Nro. Acciones rechazadas y/o  inadmitidas*100, que de 179 acciones presentadas, ninguna fue rechazada ni inadmitida, por lo tanto NO  se materializó el riesgo.</t>
    </r>
    <r>
      <rPr>
        <b/>
        <sz val="10"/>
        <rFont val="Arial"/>
        <family val="2"/>
      </rPr>
      <t xml:space="preserve">
30/06/2023:</t>
    </r>
    <r>
      <rPr>
        <sz val="10"/>
        <rFont val="Arial"/>
        <family val="2"/>
      </rPr>
      <t xml:space="preserve"> Se evidencia a traves de la formula Nro. de acciones presentadas /Nro. Acciones rechazadas y/o  inadmitidas*100, que de 219 acciones presentadas, ninguna fue rechazada ni inadmitida,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</si>
  <si>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31/12/2023</t>
    </r>
    <r>
      <rPr>
        <sz val="10"/>
        <rFont val="Arial"/>
        <family val="2"/>
      </rPr>
      <t>: Se cumplió la meta en 100%, no se materializó ningún riesgo, cero fallos judiciales y administrativos en contra de los funcionarios de la Delegatura. A la fecha no se han presentado denuncias sobre ocultamiento de información a la comunidad</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</si>
  <si>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
30/08/2023</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31/12/2023</t>
    </r>
    <r>
      <rPr>
        <sz val="10"/>
        <rFont val="Arial"/>
        <family val="2"/>
      </rPr>
      <t xml:space="preserve"> Se cumplió la meta en 100%, no se materializó ningún riesgo, cero fallos judiciales y administrativos en contra de los funcionarios de la Delegatura. A la fecha no se han presentado denuncias sobre ocultamiento de información a la comunidad</t>
    </r>
  </si>
  <si>
    <r>
      <rPr>
        <b/>
        <sz val="10"/>
        <rFont val="Arial"/>
        <family val="2"/>
      </rPr>
      <t xml:space="preserve"> 30/12/2023, </t>
    </r>
    <r>
      <rPr>
        <sz val="10"/>
        <rFont val="Arial"/>
        <family val="2"/>
      </rPr>
      <t>el riesgo planteado no se ha materializado debido a que todas las actividades programadas y/o solicitadas se han cumplido completamente. Esto se basa en la información presentada, solicitada y proporcionada durante el transcurso del trimestre a la Delegatura.  Además, podemos calcular el porcentaje de cumplimiento utilizando la fórmula:           
(20/20) * 100 = 100%  Esto indica que se han cumplido todas las actividades programadas, lo que representa un cumplimiento del 100%.</t>
    </r>
    <r>
      <rPr>
        <b/>
        <sz val="10"/>
        <rFont val="Arial"/>
        <family val="2"/>
      </rPr>
      <t xml:space="preserve">
30/09/2023 </t>
    </r>
    <r>
      <rPr>
        <sz val="10"/>
        <rFont val="Arial"/>
        <family val="2"/>
      </rPr>
      <t xml:space="preserve"> A partir del 01/07/2023 hasta la fecha 30/09/2023, el riesgo planteado no se ha materializado debido a que todas las actividades programadas y/o solicitadas se han cumplido completamente. Esto se basa en la información presentada, solicitada y proporcionada durante el transcurso del trimestre a la Delegatura.  Además, podemos calcular el porcentaje de cumplimiento utilizando la fórmula:           
(40/40) * 100 = 100%  Esto indica que se han cumplido todas las actividades programadas, lo que representa un cumplimiento del 100%.
</t>
    </r>
    <r>
      <rPr>
        <b/>
        <sz val="10"/>
        <rFont val="Arial"/>
        <family val="2"/>
      </rPr>
      <t xml:space="preserve">
30/06/2023.  </t>
    </r>
    <r>
      <rPr>
        <sz val="10"/>
        <rFont val="Arial"/>
        <family val="2"/>
      </rPr>
      <t>A partir del 01/04/2023 hasta la fecha 30/06/2023, el riesgo planteado no se ha materializado debido a que todas las actividades programadas y/o solicitadas se han cumplido completamente. Esto se basa en la información presentada, solicitada y proporcionada durante el transcurso del trimestre a la Delegatura.  Además, podemos calcular el porcentaje de cumplimiento utilizando la fórmula:           (35/35) * 100 = 100%         Esto indica que se han cumplido todas las actividades programadas, lo que representa un cumplimiento del 100%</t>
    </r>
    <r>
      <rPr>
        <b/>
        <sz val="10"/>
        <rFont val="Arial"/>
        <family val="2"/>
      </rPr>
      <t>.
30/03/2023</t>
    </r>
    <r>
      <rPr>
        <sz val="10"/>
        <rFont val="Arial"/>
        <family val="2"/>
      </rPr>
      <t xml:space="preserve"> A la fecha este riesgo no se ha materializado dado que las actividades programadas y/o solicitadas se llevaron a cabo durante el trimestre. Totalidad 116/116*100=100</t>
    </r>
  </si>
  <si>
    <r>
      <rPr>
        <b/>
        <sz val="10"/>
        <rFont val="Arial"/>
        <family val="2"/>
      </rPr>
      <t xml:space="preserve">31/12/2023, el riesgo planteado no se ha materializado. Esto se debe a que se han seguido las rutas trazadas y se han tomado las decisiones adecuadas en relación con el desarrollo de las actividades, asesorías, respuestas, diligencias y otras acciones, todo en cumplimiento de la ley.          (0/0)*100=0%
31/12/2023 a la fecha este riesgo no se ha materializado dado las rutas trazadas, formulación y/u elección para el desarrollo de las actividades, asesorías, respuestas, diligencias y demás actuaciones fueron las oportunas bajo ley
30/06/2023, </t>
    </r>
    <r>
      <rPr>
        <sz val="10"/>
        <rFont val="Arial"/>
        <family val="2"/>
      </rPr>
      <t xml:space="preserve">el riesgo planteado no se ha materializado. Esto se debe a que se han seguido las rutas trazadas y se han tomado las decisiones adecuadas en relación con el desarrollo de las actividades, asesorías, respuestas, diligencias y otras acciones, todo en cumplimiento de la ley.          (0/0)*100=0%
</t>
    </r>
    <r>
      <rPr>
        <b/>
        <sz val="10"/>
        <rFont val="Arial"/>
        <family val="2"/>
      </rPr>
      <t>30/03/2023</t>
    </r>
    <r>
      <rPr>
        <sz val="10"/>
        <rFont val="Arial"/>
        <family val="2"/>
      </rPr>
      <t xml:space="preserve"> a la fecha este riesgo no se ha materializado dado las rutas trazadas, formulación y/u elección para el desarrollo de las actividades, asesorías, respuestas, diligencias y demás actuaciones fueron las oportunas bajo ley</t>
    </r>
  </si>
  <si>
    <r>
      <rPr>
        <b/>
        <sz val="10"/>
        <rFont val="Arial"/>
        <family val="2"/>
      </rPr>
      <t xml:space="preserve">31/12/2023, </t>
    </r>
    <r>
      <rPr>
        <sz val="10"/>
        <rFont val="Arial"/>
        <family val="2"/>
      </rPr>
      <t xml:space="preserve">se puede afirmar que el riesgo planteado no se materializó, ya que no se presentaron inexactitudes ni mala orientación al brindar el acompañamiento al usuario consultante.                          Además, podemos calcular el porcentaje de cumplimiento utilizando la fórmula:            (20/20) * 100 = 100%              Esto indica que todas las interacciones con el usuario consultante fueron precisas y orientadas correctamente, lo que representa un cumplimiento del 100%
31/12/2023 En ocasión a que no se presento inexactitud y mala orientacion al momento de brindar acompañamiento al usuario consultante, se puede decir que el riesgo no se materializó 
</t>
    </r>
    <r>
      <rPr>
        <b/>
        <sz val="10"/>
        <rFont val="Arial"/>
        <family val="2"/>
      </rPr>
      <t xml:space="preserve">
30/06/2023,</t>
    </r>
    <r>
      <rPr>
        <sz val="10"/>
        <rFont val="Arial"/>
        <family val="2"/>
      </rPr>
      <t xml:space="preserve">  se puede afirmar que el riesgo planteado no se materializó, ya que no se presentaron inexactitudes ni mala orientación al brindar el acompañamiento al usuario consultante.                          Además, podemos calcular el porcentaje de cumplimiento utilizando la fórmula:            (8/8) * 100 = 100%              Esto indica que todas las interacciones con el usuario consultante fueron precisas y orientadas correctamente, lo que representa un cumplimiento del 100%</t>
    </r>
    <r>
      <rPr>
        <b/>
        <sz val="10"/>
        <rFont val="Arial"/>
        <family val="2"/>
      </rPr>
      <t xml:space="preserve">
30/03/2023</t>
    </r>
    <r>
      <rPr>
        <sz val="10"/>
        <rFont val="Arial"/>
        <family val="2"/>
      </rPr>
      <t xml:space="preserve"> En ocasión a que no se presento inexactitud y mala orientacion al momento de brindar acompañamiento al usuario consultante, se puede decir que el riesgo no se materializó </t>
    </r>
  </si>
  <si>
    <r>
      <rPr>
        <b/>
        <sz val="10"/>
        <rFont val="Arial"/>
        <family val="2"/>
      </rPr>
      <t xml:space="preserve">31/12/2023 </t>
    </r>
    <r>
      <rPr>
        <sz val="10"/>
        <rFont val="Arial"/>
        <family val="2"/>
      </rPr>
      <t xml:space="preserve"> se tiene como  indicador 0% en  fallos judiciales o administrativos contra funcionarios dentro de los primeros  4 meses, por lo tanto no se materializó el riesgo.</t>
    </r>
    <r>
      <rPr>
        <b/>
        <sz val="10"/>
        <rFont val="Arial"/>
        <family val="2"/>
      </rPr>
      <t xml:space="preserve">
30/08/2023  </t>
    </r>
    <r>
      <rPr>
        <sz val="10"/>
        <rFont val="Arial"/>
        <family val="2"/>
      </rPr>
      <t>se tiene como  indicador 0% en  fallos judiciales o administrativos contra funcionarios dentro de los primeros  4 meses, por lo tanto no se materializó el riesgo</t>
    </r>
    <r>
      <rPr>
        <b/>
        <sz val="10"/>
        <rFont val="Arial"/>
        <family val="2"/>
      </rPr>
      <t xml:space="preserve">
30/04/2023 </t>
    </r>
    <r>
      <rPr>
        <sz val="10"/>
        <rFont val="Arial"/>
        <family val="2"/>
      </rPr>
      <t xml:space="preserve"> se tiene como  indicador 0% en  fallos judiciales o administrativos contra funcionarios dentro de los primeros  4 meses, por lo tanto no se materializó el riesgo
</t>
    </r>
  </si>
  <si>
    <r>
      <rPr>
        <b/>
        <sz val="10"/>
        <rFont val="Arial"/>
        <family val="2"/>
      </rPr>
      <t xml:space="preserve">31/12/2023  </t>
    </r>
    <r>
      <rPr>
        <sz val="10"/>
        <rFont val="Arial"/>
        <family val="2"/>
      </rPr>
      <t>se tiene como  indicador 0% en  fallos judiciales o administrativos contra funcionarios dentro de los primeros  4 meses, por lo tanto no se materializó el riesgo.</t>
    </r>
    <r>
      <rPr>
        <b/>
        <sz val="10"/>
        <rFont val="Arial"/>
        <family val="2"/>
      </rPr>
      <t xml:space="preserve">
30/08/2023  </t>
    </r>
    <r>
      <rPr>
        <sz val="10"/>
        <rFont val="Arial"/>
        <family val="2"/>
      </rPr>
      <t>se tiene como  indicador 0% en  fallos judiciales o administrativos contra funcionarios dentro de los primeros  4 meses, por lo tanto no se materializó el riesgo</t>
    </r>
    <r>
      <rPr>
        <b/>
        <sz val="10"/>
        <rFont val="Arial"/>
        <family val="2"/>
      </rPr>
      <t xml:space="preserve">
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</si>
  <si>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31/12/2023  se tiene como  indicador 0% en  fallos judiciales o administrativos contra funcionarios dentro de los primeros  4 meses, por lo tanto no se materializó el riesgo.
30/08/2023  se tiene como  indicador 0% en  fallos judiciales o administrativos contra funcionarios dentro de los primeros  4 meses, por lo tanto no se materializó el riesgo
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</si>
  <si>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31/12/2023  se tiene como  indicador 0% en  fallos judiciales o administrativos contra funcionarios dentro de los primeros  4 meses, por lo tanto no se materializó el riesgo.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</si>
  <si>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
31/12/2023  se tiene como  indicador 0% en  fallos judiciales o administrativos contra funcionarios dentro de los primeros  4 meses, por lo tanto no se materializó el riesgo.
</t>
    </r>
  </si>
  <si>
    <r>
      <rPr>
        <b/>
        <sz val="10"/>
        <rFont val="Arial"/>
        <family val="2"/>
      </rPr>
      <t xml:space="preserve">30/12/2023,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86 solicitudes de intervención en procesos Penales y de Familia se realizaron 99 intervenciones (99/99*100) =100%                   </t>
    </r>
    <r>
      <rPr>
        <b/>
        <sz val="10"/>
        <rFont val="Arial"/>
        <family val="2"/>
      </rPr>
      <t>30/09/2023</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129</t>
    </r>
    <r>
      <rPr>
        <sz val="10"/>
        <rFont val="Arial"/>
        <family val="2"/>
      </rPr>
      <t xml:space="preserve"> solicitudes de intervención en procesos Penales y de Familia se realizaron </t>
    </r>
    <r>
      <rPr>
        <b/>
        <sz val="10"/>
        <rFont val="Arial"/>
        <family val="2"/>
      </rPr>
      <t xml:space="preserve">129 </t>
    </r>
    <r>
      <rPr>
        <sz val="10"/>
        <rFont val="Arial"/>
        <family val="2"/>
      </rPr>
      <t>intervenciones (</t>
    </r>
    <r>
      <rPr>
        <b/>
        <sz val="10"/>
        <rFont val="Arial"/>
        <family val="2"/>
      </rPr>
      <t xml:space="preserve">129/129*100) =100%                    </t>
    </r>
    <r>
      <rPr>
        <sz val="10"/>
        <rFont val="Arial"/>
        <family val="2"/>
      </rPr>
      <t xml:space="preserve"> </t>
    </r>
    <r>
      <rPr>
        <b/>
        <sz val="10"/>
        <rFont val="Arial"/>
        <family val="2"/>
      </rPr>
      <t xml:space="preserve">30/06/2023. </t>
    </r>
    <r>
      <rPr>
        <sz val="10"/>
        <rFont val="Arial"/>
        <family val="2"/>
      </rPr>
      <t>No se ha materializado este riesgo por parte de la Delegatura Penal y Familia dado que no se presentaron denuncias. Ni se detectaron y tampoco se presumieron violaciones de derechos humanos en las intervenciones de los procesos de Penal y Fmilia. Meta ciumplida 100%  de 75 solicitudes de intervención en procesos Penales y de Familia se realizaron 75</t>
    </r>
    <r>
      <rPr>
        <b/>
        <sz val="10"/>
        <rFont val="Arial"/>
        <family val="2"/>
      </rPr>
      <t xml:space="preserve"> </t>
    </r>
    <r>
      <rPr>
        <sz val="10"/>
        <rFont val="Arial"/>
        <family val="2"/>
      </rPr>
      <t>intervenciones (75/75*100) =100%</t>
    </r>
    <r>
      <rPr>
        <b/>
        <sz val="10"/>
        <rFont val="Arial"/>
        <family val="2"/>
      </rPr>
      <t xml:space="preserve">                  30/03/2023.</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93 solicitudes de intervención en procesos Penales y de Familia / se realizaron 93 intervenciones (93/93*100) =100%   </t>
    </r>
  </si>
  <si>
    <r>
      <rPr>
        <b/>
        <sz val="10"/>
        <rFont val="Arial"/>
        <family val="2"/>
      </rPr>
      <t>30/12/2023,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procesos de Penal y Fmilia. Meta ciumplida 100%  de 99 solicitudes de intervención en procesos Penales y de Familia / se realizaron 99 intervenciones </t>
    </r>
    <r>
      <rPr>
        <b/>
        <sz val="10"/>
        <rFont val="Arial"/>
        <family val="2"/>
      </rPr>
      <t>(99/99*100)=100%                                            30/09/2023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procesos de Penal y Fmilia. Meta ciumplida 100%  de </t>
    </r>
    <r>
      <rPr>
        <b/>
        <sz val="10"/>
        <rFont val="Arial"/>
        <family val="2"/>
      </rPr>
      <t>129</t>
    </r>
    <r>
      <rPr>
        <sz val="10"/>
        <rFont val="Arial"/>
        <family val="2"/>
      </rPr>
      <t xml:space="preserve"> solicitudes de intervención en procesos Penales y de Familia / se realizaron </t>
    </r>
    <r>
      <rPr>
        <b/>
        <sz val="10"/>
        <rFont val="Arial"/>
        <family val="2"/>
      </rPr>
      <t>129</t>
    </r>
    <r>
      <rPr>
        <sz val="10"/>
        <rFont val="Arial"/>
        <family val="2"/>
      </rPr>
      <t xml:space="preserve"> intervenciones </t>
    </r>
    <r>
      <rPr>
        <b/>
        <sz val="10"/>
        <rFont val="Arial"/>
        <family val="2"/>
      </rPr>
      <t>(129/129*100)=100% 30/06/2023.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procesos de Penal y Fmilia. Meta ciumplida 100%  de 75 solicitudes de intervención en procesos Penales y de Familia / se realizaron 75 intervenciones (75/75*100)=100%                </t>
    </r>
    <r>
      <rPr>
        <b/>
        <sz val="10"/>
        <rFont val="Arial"/>
        <family val="2"/>
      </rPr>
      <t>30/03/2023.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prcesos de Penal y Fmilia. Meta ciumplida 100%  de 93 solicitudes de intervención en procesos Penales y de Familia / se realizaron 93 intervenciones (93/93*100) =100%  </t>
    </r>
  </si>
  <si>
    <r>
      <rPr>
        <b/>
        <sz val="10"/>
        <rFont val="Arial"/>
        <family val="2"/>
      </rPr>
      <t>30/12/2023</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r>
      <rPr>
        <b/>
        <sz val="10"/>
        <rFont val="Arial"/>
        <family val="2"/>
      </rPr>
      <t xml:space="preserve">              30/09/2023. </t>
    </r>
    <r>
      <rPr>
        <sz val="10"/>
        <rFont val="Arial"/>
        <family val="2"/>
      </rPr>
      <t>No se materializó el riesgo dado que no se presentaron fallos judiciales administrativos emitidos contra funcionarios de la Personería, ni retarde u omita acto propio de su cargo o ejecute algo contrario a sus funciones a cambio de dinero u otra dadiva.</t>
    </r>
    <r>
      <rPr>
        <b/>
        <sz val="10"/>
        <rFont val="Arial"/>
        <family val="2"/>
      </rPr>
      <t xml:space="preserve">                30/06/2023.</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r>
      <rPr>
        <b/>
        <sz val="10"/>
        <rFont val="Arial"/>
        <family val="2"/>
      </rPr>
      <t>30/03/2023.</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</si>
  <si>
    <r>
      <t xml:space="preserve">30/12/2023 </t>
    </r>
    <r>
      <rPr>
        <sz val="11"/>
        <rFont val="Arial"/>
        <family val="2"/>
      </rPr>
      <t xml:space="preserve">Para el cuarto trimestre no se presento materialización del riesgo. Se dio finalización a la contratación de apoyo a la gestión sin complicaciones. </t>
    </r>
    <r>
      <rPr>
        <b/>
        <sz val="11"/>
        <rFont val="Arial"/>
        <family val="2"/>
      </rPr>
      <t xml:space="preserve">
30/09/2023 </t>
    </r>
    <r>
      <rPr>
        <sz val="11"/>
        <rFont val="Arial"/>
        <family val="2"/>
      </rPr>
      <t>para el tercer trimestre, se continúa con la contratación inicial, la cual esta sujeta para el apoyo a la gestión de la entidad. No se ha materializado el riesgo</t>
    </r>
    <r>
      <rPr>
        <b/>
        <sz val="11"/>
        <rFont val="Arial"/>
        <family val="2"/>
      </rPr>
      <t xml:space="preserve">
30/06/2023 </t>
    </r>
    <r>
      <rPr>
        <sz val="11"/>
        <rFont val="Arial"/>
        <family val="2"/>
      </rPr>
      <t>para el segundo trimestre, se continúa con la contratación inicial, la cual esta sujeta para el apoyo a la gestión de la entidad. No se ha materializado el riesgo</t>
    </r>
    <r>
      <rPr>
        <b/>
        <sz val="11"/>
        <rFont val="Arial"/>
        <family val="2"/>
      </rPr>
      <t xml:space="preserve">
30/03/2023</t>
    </r>
    <r>
      <rPr>
        <sz val="11"/>
        <rFont val="Arial"/>
        <family val="2"/>
      </rPr>
      <t xml:space="preserve"> Para el primer trimestre no se materializó el riesgo, ya que se cuenta con la contratación necesaria para el apoyo a la gestió de la entidad.</t>
    </r>
    <r>
      <rPr>
        <b/>
        <sz val="11"/>
        <rFont val="Arial"/>
        <family val="2"/>
      </rPr>
      <t xml:space="preserve"> </t>
    </r>
  </si>
  <si>
    <r>
      <t xml:space="preserve">30/12/2023 </t>
    </r>
    <r>
      <rPr>
        <sz val="11"/>
        <rFont val="Arial"/>
        <family val="2"/>
      </rPr>
      <t xml:space="preserve">Para el segundo semestre se dio cumplimiento a los planes de acción  sin materialización del riesgo. </t>
    </r>
    <r>
      <rPr>
        <b/>
        <sz val="11"/>
        <rFont val="Arial"/>
        <family val="2"/>
      </rPr>
      <t xml:space="preserve">
30/06/2023</t>
    </r>
    <r>
      <rPr>
        <sz val="11"/>
        <rFont val="Arial"/>
        <family val="2"/>
      </rPr>
      <t xml:space="preserve"> Para el primer semestre del año 2023, se viene cumpliendo los planes de acciones establecidos por los líderes conforme al PEI, por lo que no se ha materializado el riesgo.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</si>
  <si>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se tiene como  indicador 0% en  fallos judiciales o administrativos contra funcionarios dentro de los primeros  4 meses, por lo tanto no se materializó el riesgo</t>
    </r>
  </si>
  <si>
    <r>
      <rPr>
        <b/>
        <sz val="11"/>
        <rFont val="Arial"/>
        <family val="2"/>
      </rPr>
      <t>30/12/2023</t>
    </r>
    <r>
      <rPr>
        <sz val="11"/>
        <rFont val="Arial"/>
        <family val="2"/>
      </rPr>
      <t xml:space="preserve"> Para el tercer trimestre no se materializó el riesgo, ya qu se lleva un control de préstamo de documentos, carpetas, expediente con el Formato FGD-08 Guia de afuera, cumpliendo con términos de devolución de las mismas.</t>
    </r>
    <r>
      <rPr>
        <b/>
        <sz val="11"/>
        <rFont val="Arial"/>
        <family val="2"/>
      </rPr>
      <t xml:space="preserve"> 
30/09/2023 </t>
    </r>
    <r>
      <rPr>
        <sz val="11"/>
        <rFont val="Arial"/>
        <family val="2"/>
      </rPr>
      <t xml:space="preserve">Para el tercer trimestre no se materializó el riesgo, ya qu se lleva un control de préstamo de documentos, carpetas, expediente con el Formato FGD-08 Guia de afuera, cumpliendo con términos de devolución de las mismas. 
</t>
    </r>
    <r>
      <rPr>
        <b/>
        <sz val="11"/>
        <rFont val="Arial"/>
        <family val="2"/>
      </rPr>
      <t xml:space="preserve">
30/06/2023</t>
    </r>
    <r>
      <rPr>
        <sz val="11"/>
        <rFont val="Arial"/>
        <family val="2"/>
      </rPr>
      <t xml:space="preserve"> Para el segundo trimestre no se materializó el riesgo, ya qu se lleva un control de préstamo de documentos, carpetas, expediente con el Formato FGD-08 Guia de afuera, cumpliendo con términos de devolución de las mismas. 
</t>
    </r>
    <r>
      <rPr>
        <b/>
        <sz val="11"/>
        <rFont val="Arial"/>
        <family val="2"/>
      </rPr>
      <t>30/03/2023 P</t>
    </r>
    <r>
      <rPr>
        <sz val="11"/>
        <rFont val="Arial"/>
        <family val="2"/>
      </rPr>
      <t xml:space="preserve">ara el primer trimestre no se materializó el riesgo, ya qu se lleva un control de préstamo de documentos, carpetas, expediente con el Formato FGD-08 Guia de afuera, cumpliendo con términos de devolución de las mismas. </t>
    </r>
  </si>
  <si>
    <r>
      <rPr>
        <b/>
        <sz val="11"/>
        <rFont val="Arial"/>
        <family val="2"/>
      </rPr>
      <t xml:space="preserve">30/12/2023 </t>
    </r>
    <r>
      <rPr>
        <sz val="11"/>
        <rFont val="Arial"/>
        <family val="2"/>
      </rPr>
      <t>para el cuarto trimestre no se materializó el riesgo, se tiene diariamente respaldo de la información de la entidad mediante Backup.</t>
    </r>
    <r>
      <rPr>
        <b/>
        <sz val="11"/>
        <rFont val="Arial"/>
        <family val="2"/>
      </rPr>
      <t xml:space="preserve">
30/09/2023 </t>
    </r>
    <r>
      <rPr>
        <sz val="11"/>
        <rFont val="Arial"/>
        <family val="2"/>
      </rPr>
      <t>Para el tercer trimestre no se materalizó el riesgo, se tiene diariamente respaldo de la información de la entidad mediante Backup.</t>
    </r>
    <r>
      <rPr>
        <b/>
        <sz val="11"/>
        <rFont val="Arial"/>
        <family val="2"/>
      </rPr>
      <t xml:space="preserve">
30/06/2023 P</t>
    </r>
    <r>
      <rPr>
        <sz val="11"/>
        <rFont val="Arial"/>
        <family val="2"/>
      </rPr>
      <t xml:space="preserve">ara el segundo trimestre no se materalizó el riesgo, se tiene diariamente respaldo de la información de la entidad mediante Backup. 
</t>
    </r>
    <r>
      <rPr>
        <b/>
        <sz val="11"/>
        <rFont val="Arial"/>
        <family val="2"/>
      </rPr>
      <t xml:space="preserve">
30/03/2023 </t>
    </r>
    <r>
      <rPr>
        <sz val="11"/>
        <rFont val="Arial"/>
        <family val="2"/>
      </rPr>
      <t xml:space="preserve">Para el primer trimestre no se materalizó el riesgo, se tiene diariamente respaldo de la información de la entidad mediante Backup.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</si>
  <si>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se tiene como  indicador 0% en  fallos judiciales o administrativos contra funcionarios dentro de los primeros  4 meses, por lo tanto no se materializó el riesgo
</t>
    </r>
    <r>
      <rPr>
        <b/>
        <sz val="10"/>
        <rFont val="Arial"/>
        <family val="2"/>
      </rPr>
      <t xml:space="preserve">30/12/2023 </t>
    </r>
    <r>
      <rPr>
        <sz val="10"/>
        <rFont val="Arial"/>
        <family val="2"/>
      </rPr>
      <t xml:space="preserve">  se tiene como  indicador 0% en  fallos judiciales o administrativos contra funcionarios dentro de los primeros  4 meses, por lo tanto no se materializó el riesgo</t>
    </r>
  </si>
  <si>
    <r>
      <t>30/12/2023</t>
    </r>
    <r>
      <rPr>
        <sz val="10"/>
        <rFont val="Arial"/>
        <family val="2"/>
      </rPr>
      <t xml:space="preserve"> Para el cuarto trimestre no se materializo el riesgo, se cuenta con controles para el cumplimiento de los términos de las PQRDSF</t>
    </r>
    <r>
      <rPr>
        <b/>
        <sz val="10"/>
        <rFont val="Arial"/>
        <family val="2"/>
      </rPr>
      <t xml:space="preserve">
30/09/2023 </t>
    </r>
    <r>
      <rPr>
        <sz val="10"/>
        <rFont val="Arial"/>
        <family val="2"/>
      </rPr>
      <t xml:space="preserve">para el tercer trimestre no se materializo el riesgo, debido a que se tiene autocontrol en las alertas automaticas del Software de las PQRDSF, se dio respuesta en términos establecidos. </t>
    </r>
    <r>
      <rPr>
        <b/>
        <sz val="10"/>
        <rFont val="Arial"/>
        <family val="2"/>
      </rPr>
      <t xml:space="preserve">
30/06/2023 </t>
    </r>
    <r>
      <rPr>
        <sz val="10"/>
        <rFont val="Arial"/>
        <family val="2"/>
      </rPr>
      <t xml:space="preserve">  para el segundo trimestre SE MATERIALIZO EL RIESGO  con una (1) PQRDSF   fuera de términos . 
 </t>
    </r>
    <r>
      <rPr>
        <b/>
        <sz val="10"/>
        <rFont val="Arial"/>
        <family val="2"/>
      </rPr>
      <t xml:space="preserve">
30/03/2023</t>
    </r>
    <r>
      <rPr>
        <sz val="10"/>
        <rFont val="Arial"/>
        <family val="2"/>
      </rPr>
      <t xml:space="preserve"> para el primer trimestre no se materializo el riesgo, debido a que se tiene autocontrol en las alertas automaticas del Software de las PQRDSF, se dio respuesta en términos establecidos. 
</t>
    </r>
  </si>
  <si>
    <r>
      <rPr>
        <b/>
        <sz val="11"/>
        <rFont val="Arial"/>
        <family val="2"/>
      </rPr>
      <t>30/12/2023</t>
    </r>
    <r>
      <rPr>
        <sz val="11"/>
        <rFont val="Arial"/>
        <family val="2"/>
      </rPr>
      <t xml:space="preserve">  Para el cuarto trimestre no se materializo el riesgo, se evidencia el control de la verificación de la calidad de la respuesta. </t>
    </r>
    <r>
      <rPr>
        <b/>
        <sz val="11"/>
        <rFont val="Arial"/>
        <family val="2"/>
      </rPr>
      <t xml:space="preserve">
30/09/2023  </t>
    </r>
    <r>
      <rPr>
        <sz val="10"/>
        <rFont val="Arial"/>
        <family val="2"/>
      </rPr>
      <t>para el tercer trimestre no se materializo el riesgo debido a que se verificó el contenido de las respuestas dadas a los usuarios y se encuentran acordes con lo peticionado.</t>
    </r>
    <r>
      <rPr>
        <b/>
        <sz val="11"/>
        <rFont val="Arial"/>
        <family val="2"/>
      </rPr>
      <t xml:space="preserve">
30/06/2023 </t>
    </r>
    <r>
      <rPr>
        <sz val="11"/>
        <rFont val="Arial"/>
        <family val="2"/>
      </rPr>
      <t xml:space="preserve"> para el segundo trimestre no se materializo el riesgo debido a que se verificó el contenido de las respuestas dadas a los usuarios y se encuentran acordes con lo peticionado</t>
    </r>
    <r>
      <rPr>
        <b/>
        <sz val="11"/>
        <rFont val="Arial"/>
        <family val="2"/>
      </rPr>
      <t>. 
30/03/2023</t>
    </r>
    <r>
      <rPr>
        <sz val="11"/>
        <rFont val="Arial"/>
        <family val="2"/>
      </rPr>
      <t xml:space="preserve"> para el primer trimestre no se materializo el riesgo debido a que se verificó el contenido de las respuestas dadas a los usuarios y se encuentran acordes con lo peticionado. </t>
    </r>
  </si>
  <si>
    <r>
      <rPr>
        <b/>
        <sz val="10"/>
        <rFont val="Arial"/>
        <family val="2"/>
      </rPr>
      <t xml:space="preserve">30/12/2023  </t>
    </r>
    <r>
      <rPr>
        <sz val="10"/>
        <rFont val="Arial"/>
        <family val="2"/>
      </rPr>
      <t xml:space="preserve">Se evidencia seguimiento por parte de Control Interno a la plataforma del SECOP II , no se materializa el riesgo. </t>
    </r>
    <r>
      <rPr>
        <b/>
        <sz val="10"/>
        <rFont val="Arial"/>
        <family val="2"/>
      </rPr>
      <t xml:space="preserve">
30/09/2023 </t>
    </r>
    <r>
      <rPr>
        <sz val="10"/>
        <rFont val="Arial"/>
        <family val="2"/>
      </rPr>
      <t>Se realiza seguimiento a la plataforma del SECOPII y al plan de adquisiciones, No se ha materializado el riesgo</t>
    </r>
    <r>
      <rPr>
        <b/>
        <sz val="10"/>
        <rFont val="Arial"/>
        <family val="2"/>
      </rPr>
      <t xml:space="preserve">
30/06/2023  </t>
    </r>
    <r>
      <rPr>
        <sz val="10"/>
        <rFont val="Arial"/>
        <family val="2"/>
      </rPr>
      <t xml:space="preserve"> No se materializó el riesgo, el plan de adquisiciones se encuentra publicado y se realiza el seguimiento a la plataforma del SECOP II. </t>
    </r>
    <r>
      <rPr>
        <b/>
        <sz val="10"/>
        <rFont val="Arial"/>
        <family val="2"/>
      </rPr>
      <t xml:space="preserve">
30/03/2023</t>
    </r>
    <r>
      <rPr>
        <sz val="10"/>
        <rFont val="Arial"/>
        <family val="2"/>
      </rPr>
      <t xml:space="preserve"> No se materializó el riesgo, el plan de adquisiciones se encuentra publicado y se realiza el seguimiento a la plataforma del SECOP II. </t>
    </r>
  </si>
  <si>
    <r>
      <rPr>
        <b/>
        <sz val="10"/>
        <rFont val="Arial"/>
        <family val="2"/>
      </rPr>
      <t xml:space="preserve">30/12/2023  </t>
    </r>
    <r>
      <rPr>
        <sz val="10"/>
        <rFont val="Arial"/>
        <family val="2"/>
      </rPr>
      <t xml:space="preserve">para el cuarto trimestre se evidencia como en cada trimestre la publicación de los contratos en la plataforma del SECOP II,  por lo que no se ha materializado el riesgo. </t>
    </r>
    <r>
      <rPr>
        <b/>
        <sz val="10"/>
        <rFont val="Arial"/>
        <family val="2"/>
      </rPr>
      <t xml:space="preserve"> 
30/09/2023 </t>
    </r>
    <r>
      <rPr>
        <sz val="10"/>
        <rFont val="Arial"/>
        <family val="2"/>
      </rPr>
      <t xml:space="preserve"> No se materializó el riesgo, se evidencia en la Plataforma del SECOP II la publicación de los contratos realizados en el primer trimestre del 2023</t>
    </r>
    <r>
      <rPr>
        <b/>
        <sz val="10"/>
        <rFont val="Arial"/>
        <family val="2"/>
      </rPr>
      <t xml:space="preserve">
30/06/2023 </t>
    </r>
    <r>
      <rPr>
        <sz val="10"/>
        <rFont val="Arial"/>
        <family val="2"/>
      </rPr>
      <t xml:space="preserve"> No se materializó el riesgo, se evidencia en la Plataforma del SECOP II la publicación de los contratos realizados en el primer trimestre del 2023</t>
    </r>
    <r>
      <rPr>
        <b/>
        <sz val="10"/>
        <rFont val="Arial"/>
        <family val="2"/>
      </rPr>
      <t xml:space="preserve">
30/03/2023  </t>
    </r>
    <r>
      <rPr>
        <sz val="10"/>
        <color theme="1"/>
        <rFont val="Arial"/>
        <family val="2"/>
      </rPr>
      <t>No se materializó el riesgo, se evidencia en la Plataforma del SECOP II la publicación de los contratos realizados en el primer trimestre del 2023</t>
    </r>
  </si>
  <si>
    <r>
      <rPr>
        <b/>
        <sz val="10"/>
        <color theme="1"/>
        <rFont val="Arial"/>
        <family val="2"/>
      </rPr>
      <t xml:space="preserve">
30/12/2023  </t>
    </r>
    <r>
      <rPr>
        <sz val="10"/>
        <color theme="1"/>
        <rFont val="Arial"/>
        <family val="2"/>
      </rPr>
      <t xml:space="preserve">Para el cuarto trimestre no se ha materializado el riesgo. 
</t>
    </r>
    <r>
      <rPr>
        <b/>
        <sz val="10"/>
        <color theme="1"/>
        <rFont val="Arial"/>
        <family val="2"/>
      </rPr>
      <t xml:space="preserve">
30/09/2023 </t>
    </r>
    <r>
      <rPr>
        <sz val="10"/>
        <color theme="1"/>
        <rFont val="Arial"/>
        <family val="2"/>
      </rPr>
      <t xml:space="preserve">para el tercer trimestre se cuenta con la contratación  inicial, por lo que no se ha materializado el riesgo . </t>
    </r>
    <r>
      <rPr>
        <b/>
        <sz val="10"/>
        <color theme="1"/>
        <rFont val="Arial"/>
        <family val="2"/>
      </rPr>
      <t xml:space="preserve">
30/06/2023 </t>
    </r>
    <r>
      <rPr>
        <sz val="10"/>
        <color theme="1"/>
        <rFont val="Arial"/>
        <family val="2"/>
      </rPr>
      <t xml:space="preserve">para el segundo trimestre se cuenta con la contratación inicial, por lo que no se ha materializado el riesgo debido a que se cuenta con todo lo establecido por ley. </t>
    </r>
    <r>
      <rPr>
        <b/>
        <sz val="10"/>
        <color theme="1"/>
        <rFont val="Arial"/>
        <family val="2"/>
      </rPr>
      <t xml:space="preserve">
30/03/2023</t>
    </r>
    <r>
      <rPr>
        <sz val="10"/>
        <color theme="1"/>
        <rFont val="Arial"/>
        <family val="2"/>
      </rPr>
      <t xml:space="preserve">  se publicaron en su totalidad los contratos realizados en el primer trimestre del año 2023, por lo tanto no se materializo el riesgo,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</si>
  <si>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s30/1272023   se tiene como  indicador 0% en  fallos judiciales o administrativos contra funcionarios dentro de los primeros  4 meses, por lo tanto no se materializó el riesgo</t>
    </r>
  </si>
  <si>
    <r>
      <rPr>
        <b/>
        <sz val="10"/>
        <rFont val="Arial"/>
        <family val="2"/>
      </rPr>
      <t>30/04/2023</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 xml:space="preserve">30/08/2023   </t>
    </r>
    <r>
      <rPr>
        <sz val="10"/>
        <rFont val="Arial"/>
        <family val="2"/>
      </rPr>
      <t xml:space="preserve">No se ha materializado el riesgo, debido a que no se han presentando denuncias penales ni administrativos, demandas que generen procesos en contra de servidores de la Entidad. 
</t>
    </r>
    <r>
      <rPr>
        <b/>
        <sz val="10"/>
        <rFont val="Arial"/>
        <family val="2"/>
      </rPr>
      <t>30/12/202</t>
    </r>
    <r>
      <rPr>
        <sz val="10"/>
        <rFont val="Arial"/>
        <family val="2"/>
      </rPr>
      <t xml:space="preserve">3  No se ha materializado el riesgo, debido a que no se han presentando denuncias penales ni administrativos, demandas que generen procesos en contra de servidores de la Entidad. </t>
    </r>
  </si>
  <si>
    <r>
      <rPr>
        <b/>
        <sz val="10"/>
        <rFont val="Arial"/>
        <family val="2"/>
      </rPr>
      <t>30/04/2023</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 xml:space="preserve">
30/08/2023 </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30/12/2023</t>
    </r>
    <r>
      <rPr>
        <sz val="10"/>
        <rFont val="Arial"/>
        <family val="2"/>
      </rPr>
      <t xml:space="preserve">   No se ha materializado el riesgo, debido a que no se han presentando denuncias penales ni administrativos, demandas que generen procesos en contra de servidores de la Entidad</t>
    </r>
  </si>
  <si>
    <r>
      <rPr>
        <b/>
        <sz val="10"/>
        <rFont val="Arial"/>
        <family val="2"/>
      </rPr>
      <t>30/04/2023</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 xml:space="preserve">30/08/2023 </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30/12/2023</t>
    </r>
    <r>
      <rPr>
        <sz val="10"/>
        <rFont val="Arial"/>
        <family val="2"/>
      </rPr>
      <t xml:space="preserve">   No se ha materializado el riesgo, debido a que no se han presentando denuncias penales ni administrativos, demandas que generen procesos en contra de servidores de la Entidad</t>
    </r>
  </si>
  <si>
    <r>
      <rPr>
        <b/>
        <sz val="10"/>
        <rFont val="Arial"/>
        <family val="2"/>
      </rPr>
      <t>30/04/2023</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30/08/2023</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30/12/2023</t>
    </r>
    <r>
      <rPr>
        <sz val="10"/>
        <rFont val="Arial"/>
        <family val="2"/>
      </rPr>
      <t xml:space="preserve">   No se ha materializado el riesgo, debido a que no se han presentando denuncias penales ni administrativos, demandas que generen procesos en contra de servidores de la Entidad</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</si>
  <si>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No se ha materializado el riesgo, debido a que no se han presentando denuncias penales ni administrativos, demandas que generen procesos en contra de servidores de la Entidad</t>
    </r>
  </si>
  <si>
    <r>
      <t xml:space="preserve">30/04/2023 </t>
    </r>
    <r>
      <rPr>
        <sz val="10"/>
        <rFont val="Arial"/>
        <family val="2"/>
      </rPr>
      <t xml:space="preserve"> se tiene como  indicador 0% en  fallos judiciales o administrativos contra funcionarios dentro de los primeros  4 meses, por lo tanto no se materializó el riesgo</t>
    </r>
    <r>
      <rPr>
        <b/>
        <sz val="10"/>
        <rFont val="Arial"/>
        <family val="2"/>
      </rPr>
      <t xml:space="preserve">
30/08/2023  </t>
    </r>
    <r>
      <rPr>
        <sz val="10"/>
        <rFont val="Arial"/>
        <family val="2"/>
      </rPr>
      <t xml:space="preserve">se tiene como  indicador 0% en  fallos judiciales o administrativos contra funcionarios dentro de los primeros 4 meses  por lo  tanto no se materializo el riesgo. 
</t>
    </r>
    <r>
      <rPr>
        <b/>
        <sz val="10"/>
        <rFont val="Arial"/>
        <family val="2"/>
      </rPr>
      <t xml:space="preserve">30/12/2023 </t>
    </r>
    <r>
      <rPr>
        <sz val="10"/>
        <rFont val="Arial"/>
        <family val="2"/>
      </rPr>
      <t xml:space="preserve">  No se ha materializado el riesgo, debido a que no se han presentando denuncias penales ni administrativos, demandas que generen procesos en contra de servidores de la Entidad</t>
    </r>
  </si>
  <si>
    <t xml:space="preserve">30/12/2023  Se evidencia que el Sistem aGEstión de la Calidad se llevo durante el 2023 con eficiencia y eficacia, ello lo demuestra las auditorias internas y externas, por lo tanto no se materializo en riesgo. </t>
  </si>
  <si>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</si>
  <si>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</si>
  <si>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30/12/2023 </t>
    </r>
    <r>
      <rPr>
        <sz val="10"/>
        <rFont val="Arial"/>
        <family val="2"/>
      </rPr>
      <t>No se presenta la acción de prescripción, toda vez que se continua con  las acciones de control permanente de revisar los terminos y etapas procesales, por tanto se realizaron  82 acciones que impulsaron los procesos activos, (evaluación y cierre de la I.D., autos de apertura I.D., auto de archivo definitivo de I.D., practica de diligencias).  NO SE MATERIALIZA EL RIESGO .</t>
    </r>
    <r>
      <rPr>
        <b/>
        <sz val="10"/>
        <rFont val="Arial"/>
        <family val="2"/>
      </rPr>
      <t xml:space="preserve">
30/09/2023 </t>
    </r>
    <r>
      <rPr>
        <sz val="10"/>
        <rFont val="Arial"/>
        <family val="2"/>
      </rPr>
      <t xml:space="preserve">En tercer trimestre se impulsaron los 46 procesos , realizando un total de seteinta y seis (76) actuaciones, (autos, diligencias, solicitud de pruebas y analisis de ellas).
SE CONCLUYE QUE SE REALIZAN LAS ACCIONES DE IMPULSO DE LAS ETAPAS PROCESALE. NO PERMITIENDO LA MATERIALIZACIÓN DEL RIESGO DE PRESCRIPCION
</t>
    </r>
    <r>
      <rPr>
        <b/>
        <sz val="10"/>
        <rFont val="Arial"/>
        <family val="2"/>
      </rPr>
      <t xml:space="preserve">
30/06/2023 </t>
    </r>
    <r>
      <rPr>
        <sz val="10"/>
        <rFont val="Arial"/>
        <family val="2"/>
      </rPr>
      <t xml:space="preserve">En el trimestre mayo-junio/2023, se impulsan los 46 procesos que se tienen activos, realizando un total de 20 acciones, (archivo defiitivo, apertura de investigaciones disciplinaria, autos deicierre de las investigaciones disciplinarias y practica de diligencias). </t>
    </r>
    <r>
      <rPr>
        <b/>
        <sz val="10"/>
        <rFont val="Arial"/>
        <family val="2"/>
      </rPr>
      <t xml:space="preserve">No Se materilaliza el riesgo.
30/03/2023  </t>
    </r>
    <r>
      <rPr>
        <sz val="10"/>
        <rFont val="Arial"/>
        <family val="2"/>
      </rPr>
      <t xml:space="preserve">Durante el 1° trimestre se impulsaron los 47 expedientes activos, en los cuales se practicaron un total de 42 acciones discpolinarias (practicas de pruebas, aperturas, cierres)
Por ello NO SE MATERIALIZA EL RIESGO 
 </t>
    </r>
  </si>
  <si>
    <r>
      <t xml:space="preserve">30/12/2023 </t>
    </r>
    <r>
      <rPr>
        <sz val="10"/>
        <rFont val="Arial"/>
        <family val="2"/>
      </rPr>
      <t xml:space="preserve">No se presenta vulneración de los derechos de los sujetos procesales, toda vez que las diferentes actuaciones realizadas en las I.D. se ajustan a la norma disciplinaria  cumpliendo con el debido proceso, las cuales fueron debidamente notificadas. </t>
    </r>
    <r>
      <rPr>
        <b/>
        <sz val="10"/>
        <rFont val="Arial"/>
        <family val="2"/>
      </rPr>
      <t xml:space="preserve">NO SE MATERIALIZA EL RIESGO.
30/09/2023  </t>
    </r>
    <r>
      <rPr>
        <sz val="10"/>
        <rFont val="Arial"/>
        <family val="2"/>
      </rPr>
      <t xml:space="preserve">Durante el 3° Trimestre  no se emite autos declarando  nulidad procesal en ninguno de los procesos activos.
</t>
    </r>
    <r>
      <rPr>
        <b/>
        <sz val="10"/>
        <rFont val="Arial"/>
        <family val="2"/>
      </rPr>
      <t>NO SE MATERIALIZA EL RIESGO</t>
    </r>
    <r>
      <rPr>
        <sz val="10"/>
        <rFont val="Arial"/>
        <family val="2"/>
      </rPr>
      <t xml:space="preserve">
</t>
    </r>
    <r>
      <rPr>
        <b/>
        <sz val="10"/>
        <rFont val="Arial"/>
        <family val="2"/>
      </rPr>
      <t xml:space="preserve">
30/06/2023  </t>
    </r>
    <r>
      <rPr>
        <sz val="10"/>
        <rFont val="Arial"/>
        <family val="2"/>
      </rPr>
      <t xml:space="preserve">En el trimestre mayo-junio/2023: Se continuo con la revisión y evaluación permanente de los procesos activos vigilando que las acciones practicadas cumplan el debido proceso sin vulnerar derechos de los sujetos procesales. </t>
    </r>
    <r>
      <rPr>
        <b/>
        <sz val="10"/>
        <rFont val="Arial"/>
        <family val="2"/>
      </rPr>
      <t>No se materializo el riesgo</t>
    </r>
    <r>
      <rPr>
        <sz val="10"/>
        <rFont val="Arial"/>
        <family val="2"/>
      </rPr>
      <t xml:space="preserve">
</t>
    </r>
    <r>
      <rPr>
        <b/>
        <sz val="10"/>
        <rFont val="Arial"/>
        <family val="2"/>
      </rPr>
      <t xml:space="preserve">
30/03/2023  </t>
    </r>
    <r>
      <rPr>
        <sz val="10"/>
        <rFont val="Arial"/>
        <family val="2"/>
      </rPr>
      <t>En los comités primarios se realiza revisión de cada una de las etapas procesales se revisan los términos e impulsos procesales, sin presentarse a la fecha ningún acto de nulidad, por tanto No se materializó el riesgo.</t>
    </r>
  </si>
  <si>
    <r>
      <rPr>
        <b/>
        <sz val="10"/>
        <rFont val="Arial"/>
        <family val="2"/>
      </rPr>
      <t>30/12/2023 NO SE MATERIALIZA EL RIESGO,</t>
    </r>
    <r>
      <rPr>
        <sz val="10"/>
        <rFont val="Arial"/>
        <family val="2"/>
      </rPr>
      <t xml:space="preserve">toda vez que el operador disciplinario no ha infringido los princicipios que rigen el Código de ëtica </t>
    </r>
    <r>
      <rPr>
        <b/>
        <sz val="10"/>
        <rFont val="Arial"/>
        <family val="2"/>
      </rPr>
      <t xml:space="preserve">
30/09/2023  </t>
    </r>
    <r>
      <rPr>
        <sz val="10"/>
        <rFont val="Arial"/>
        <family val="2"/>
      </rPr>
      <t xml:space="preserve">A la fecha no se tiene quejas contra los servidores públicos que operan los procesos disciplinarios.
</t>
    </r>
    <r>
      <rPr>
        <b/>
        <sz val="10"/>
        <rFont val="Arial"/>
        <family val="2"/>
      </rPr>
      <t>NO SE MATERIALIZA EL RIESGO</t>
    </r>
    <r>
      <rPr>
        <sz val="10"/>
        <rFont val="Arial"/>
        <family val="2"/>
      </rPr>
      <t xml:space="preserve">
</t>
    </r>
    <r>
      <rPr>
        <b/>
        <sz val="10"/>
        <rFont val="Arial"/>
        <family val="2"/>
      </rPr>
      <t xml:space="preserve">
30/04/2023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</si>
  <si>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30/12/2023  </t>
    </r>
    <r>
      <rPr>
        <sz val="10"/>
        <rFont val="Arial"/>
        <family val="2"/>
      </rPr>
      <t xml:space="preserve">No se ha recibido ni se tiene conocimiento de la violación a la reserva legal de cada una de las I.D: activas, y sehace seguimiento a los controles para el manejo documental de los expedientes del inventario de las I.D.
</t>
    </r>
    <r>
      <rPr>
        <b/>
        <sz val="10"/>
        <rFont val="Arial"/>
        <family val="2"/>
      </rPr>
      <t xml:space="preserve">NO SE HA MATERIALIZO EL RIESGO </t>
    </r>
    <r>
      <rPr>
        <sz val="10"/>
        <rFont val="Arial"/>
        <family val="2"/>
      </rPr>
      <t xml:space="preserve"> </t>
    </r>
    <r>
      <rPr>
        <b/>
        <sz val="10"/>
        <rFont val="Arial"/>
        <family val="2"/>
      </rPr>
      <t xml:space="preserve">
30/09/2023   </t>
    </r>
    <r>
      <rPr>
        <sz val="10"/>
        <rFont val="Arial"/>
        <family val="2"/>
      </rPr>
      <t xml:space="preserve">Durante el periodo mayo a agosto/2023, no se presentan quejas contra los funcionarios que operan los procesos disciplinarios por violacion a la reserval procesal </t>
    </r>
    <r>
      <rPr>
        <b/>
        <sz val="10"/>
        <rFont val="Arial"/>
        <family val="2"/>
      </rPr>
      <t xml:space="preserve">NO SE MATERIALIZA EL RIESGO 
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</si>
  <si>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No se ha materializado el riesgo, debido a que no se han presentando denuncias penales ni administrativos, demandas que generen procesos en contra de servidores de la Entidad</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</si>
  <si>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</si>
  <si>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</si>
  <si>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30/12/2023 </t>
    </r>
    <r>
      <rPr>
        <sz val="10"/>
        <rFont val="Arial"/>
        <family val="2"/>
      </rPr>
      <t xml:space="preserve">  se tiene como  indicador 0% en  fallos judiciales o administrativos contra funcionarios dentro de los primeros  4 meses, por lo tanto no se materializó el riesgo</t>
    </r>
  </si>
  <si>
    <t xml:space="preserve">30/12/2023  Noi se presento ninguna novedad de perdida de la información, por lo tanto no se materializo el riesgo </t>
  </si>
  <si>
    <t xml:space="preserve">30/06/2023 No se presentaron daños o pérdidas en información o quipos tecnológicos, por lo tanto no se materializó el riesgo. 
30/12/2023 No se presentaron daños o pérdidas en información o quipos tecnológicos, por lo tanto no se materializó el riesgo. </t>
  </si>
  <si>
    <t xml:space="preserve">30/06/2023  Se evidencia el correcto diligenciamiento del formato establecido para el reporte de mantenimientos realizados, por lo que no se materializó el riesgo.
30/12/2023   Se evidencia el correcto diligenciamiento del formato establecido para el reporte de mantenimientos realizados, por lo que no se materializó el riesgo </t>
  </si>
  <si>
    <t xml:space="preserve">30/06/2023, se evidencia que la sede electrónica funciona desde febrero de 2023, con actualizaciones permanentes, por lo que no se ha materializado el riesgo. 
30/12/2023   se evidencia que la sede electrónica funciona desde febrero de 2023, con actualizaciones permanentes, por lo que no se ha materializado el riesgo. </t>
  </si>
  <si>
    <t xml:space="preserve">30/12/2023 No se presentaron caidas en el sede electrónica, por lo que no se materializo el riesgo </t>
  </si>
  <si>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se tiene como  indicador 0% en  fallos judiciales o administrativos contra funcionarios dentro de los primeros  4 meses, por lo tanto no se materializó el riesgo</t>
    </r>
  </si>
  <si>
    <t>Falta de coordinación y comunicación entre Áreas</t>
  </si>
  <si>
    <t xml:space="preserve">30/12/2023 Aunque no se cumplió con el plan de auditorias de gestión por parte de Control Interno, no se materializo el riesgo ya que no se presento ningun contratiempo en la Entidad. </t>
  </si>
  <si>
    <r>
      <rPr>
        <b/>
        <sz val="10"/>
        <rFont val="Arial"/>
        <family val="2"/>
      </rPr>
      <t>30/06/2023</t>
    </r>
    <r>
      <rPr>
        <sz val="10"/>
        <rFont val="Arial"/>
        <family val="2"/>
      </rPr>
      <t xml:space="preserve">  No se ha materializo el riesgo, ya que se  evidencia acciones de mejoramiento  con sus respectivos seguimientos y evaluaciones. 
30/12/2023  No se ha materializo el riesgo, ya que se  evidencia acciones de mejoramiento  con sus respectivos seguimientos y evaluaciones. </t>
    </r>
  </si>
  <si>
    <t>30/04/2023 No se ha materializado el riesgo, debido a que no se han presentando denuncias penales ni administrativos, demandas que generen procesos en contra de servidores de la Entidad. 
30/08/2023   No se ha materializado el riesgo, debido a que no se han presentando denuncias penales ni administrativos, demandas que generen procesos en contra de servidores de la Entidad
30/12/2023  No se ha materializado el riesgo, debido a que no se han presentando denuncias penales ni administrativos, demandas que generen procesos en contra de servidores de la Entidad</t>
  </si>
  <si>
    <r>
      <rPr>
        <b/>
        <sz val="10"/>
        <color rgb="FF000000"/>
        <rFont val="Arial"/>
        <family val="2"/>
      </rPr>
      <t>30/03/2023</t>
    </r>
    <r>
      <rPr>
        <sz val="10"/>
        <color rgb="FF000000"/>
        <rFont val="Arial"/>
        <family val="2"/>
      </rPr>
      <t xml:space="preserve">  Revisados los procesos de la entidad se evidencia que no se materializó el riesgo.  
</t>
    </r>
    <r>
      <rPr>
        <b/>
        <sz val="10"/>
        <color rgb="FF000000"/>
        <rFont val="Arial"/>
        <family val="2"/>
      </rPr>
      <t xml:space="preserve">30/06/2023 </t>
    </r>
    <r>
      <rPr>
        <sz val="10"/>
        <color rgb="FF000000"/>
        <rFont val="Arial"/>
        <family val="2"/>
      </rPr>
      <t xml:space="preserve">Revisados los procesos de la entidad se evidencia que no se materilizó el riesgo
</t>
    </r>
    <r>
      <rPr>
        <b/>
        <sz val="10"/>
        <color rgb="FF000000"/>
        <rFont val="Arial"/>
        <family val="2"/>
      </rPr>
      <t>30/09/2023</t>
    </r>
    <r>
      <rPr>
        <sz val="10"/>
        <color rgb="FF000000"/>
        <rFont val="Arial"/>
        <family val="2"/>
      </rPr>
      <t xml:space="preserve"> Revisados los procesos de la entidad se evidencia que no se materilizó el riesgo
30/12/2023 Revisados los procesos de la entidad se evidencia que durante el año 2023  no se materializó el riesgo en los procedimientos adoptados por la entidad.</t>
    </r>
  </si>
  <si>
    <r>
      <t xml:space="preserve">30/03/2023. </t>
    </r>
    <r>
      <rPr>
        <sz val="10"/>
        <color rgb="FF000000"/>
        <rFont val="Arial"/>
        <family val="2"/>
      </rPr>
      <t xml:space="preserve">Se evidencia que en el primer trimestre del año se realizó todo lo programado en los planes de acción. Por lo tanto no se materializó el riesgo. 
</t>
    </r>
    <r>
      <rPr>
        <b/>
        <sz val="10"/>
        <color rgb="FF000000"/>
        <rFont val="Arial"/>
        <family val="2"/>
      </rPr>
      <t>30/06/2023</t>
    </r>
    <r>
      <rPr>
        <sz val="10"/>
        <color rgb="FF000000"/>
        <rFont val="Arial"/>
        <family val="2"/>
      </rPr>
      <t xml:space="preserve">. Se evidencia que en elsegundo trimestre del año se realizó todo lo programado en los planes de acción. Por lo tanto no se materializó el riesgo. 
</t>
    </r>
    <r>
      <rPr>
        <b/>
        <sz val="10"/>
        <color rgb="FF000000"/>
        <rFont val="Arial"/>
        <family val="2"/>
      </rPr>
      <t>30/09/2023</t>
    </r>
    <r>
      <rPr>
        <sz val="10"/>
        <color rgb="FF000000"/>
        <rFont val="Arial"/>
        <family val="2"/>
      </rPr>
      <t xml:space="preserve">   Se evidencia que en elsegundo trimestre del año se realizó todo lo programado en los planes de acción. Por lo tanto no se materializó el riesgo. 
30/12/2023 Durante el año 2023 se evidencia la realización de las auditorias internas de gestión y  calidad, igualmente la revisión por dirección, por lo tanto no se materializó el riesgo. </t>
    </r>
  </si>
  <si>
    <r>
      <rPr>
        <b/>
        <sz val="12"/>
        <rFont val="Calibri"/>
        <family val="2"/>
        <scheme val="minor"/>
      </rPr>
      <t>30/03/2023</t>
    </r>
    <r>
      <rPr>
        <sz val="11"/>
        <rFont val="Arial"/>
        <family val="2"/>
      </rPr>
      <t xml:space="preserve"> No se materializó el riesgo, se evidencia que todas las piezas publicadas pasan por aprobación por un comité.  Se realizaron 326 publicaciones distribuidas de la siguiente manera 101 en instagram, 105 en facebook, 120 en twitter. Y en la sede electronica se realizaron 128 actualizaciones. 
</t>
    </r>
    <r>
      <rPr>
        <b/>
        <sz val="11"/>
        <rFont val="Arial"/>
        <family val="2"/>
      </rPr>
      <t>30/06/2023</t>
    </r>
    <r>
      <rPr>
        <sz val="11"/>
        <rFont val="Arial"/>
        <family val="2"/>
      </rPr>
      <t xml:space="preserve"> No se materializó el riesgo, se evidencia que todas las piezas publicadas pasan por aprobación por un comité.  Se realizaron 327 publicaciones distribuidas de la siguiente manera: 110  en instagram, 108 en facebook, 103 en twitter, Sede electrónica 6. 
</t>
    </r>
    <r>
      <rPr>
        <b/>
        <sz val="11"/>
        <rFont val="Arial"/>
        <family val="2"/>
      </rPr>
      <t>30/09/2023</t>
    </r>
    <r>
      <rPr>
        <sz val="11"/>
        <rFont val="Arial"/>
        <family val="2"/>
      </rPr>
      <t xml:space="preserve"> No se materializó el riesgo, se evidencia que todas las piezas publicadas pasan por aprobación por un comité.  Se realizaron 391 publicaciones distribuidas de la siguiente manera: 136  en instagram, 156 en facebook, 99 en twitter. 
30/12/2023  Se evidencia publicaciones en todas las redes sociales de la Entidad, las mismas que pasan por aprobación del comité. No se materializó el riesgo.</t>
    </r>
  </si>
  <si>
    <r>
      <rPr>
        <b/>
        <sz val="12"/>
        <rFont val="Arial"/>
        <family val="2"/>
      </rPr>
      <t>30/03/2023</t>
    </r>
    <r>
      <rPr>
        <sz val="12"/>
        <rFont val="Arial"/>
        <family val="2"/>
      </rPr>
      <t xml:space="preserve"> no se materializó el riesgo, se evidencia que se lleva el control establecido de publicaciones mediante el formato FGC-04.
</t>
    </r>
    <r>
      <rPr>
        <b/>
        <sz val="12"/>
        <rFont val="Arial"/>
        <family val="2"/>
      </rPr>
      <t>30/06/2023</t>
    </r>
    <r>
      <rPr>
        <sz val="12"/>
        <rFont val="Arial"/>
        <family val="2"/>
      </rPr>
      <t xml:space="preserve"> No se materializó el riesgo, se evidencia que se lleva el control establecido de publicaciones mediante el formato FGC-04.
</t>
    </r>
    <r>
      <rPr>
        <b/>
        <sz val="12"/>
        <rFont val="Arial"/>
        <family val="2"/>
      </rPr>
      <t>30/09/2023</t>
    </r>
    <r>
      <rPr>
        <sz val="12"/>
        <rFont val="Arial"/>
        <family val="2"/>
      </rPr>
      <t xml:space="preserve"> No se materializó el riesgo, se evidencia que se lleva el control establecido de publicaciones mediante el formato FGC-04.
</t>
    </r>
    <r>
      <rPr>
        <b/>
        <sz val="12"/>
        <rFont val="Arial"/>
        <family val="2"/>
      </rPr>
      <t>30/12/2023</t>
    </r>
    <r>
      <rPr>
        <sz val="12"/>
        <rFont val="Arial"/>
        <family val="2"/>
      </rPr>
      <t xml:space="preserve">.  En el Formato FGC-04 se lleva todo el control de las publicaciones, por lo tanto no se materializó el riesgo. </t>
    </r>
  </si>
</sst>
</file>

<file path=xl/styles.xml><?xml version="1.0" encoding="utf-8"?>
<styleSheet xmlns="http://schemas.openxmlformats.org/spreadsheetml/2006/main">
  <numFmts count="1">
    <numFmt numFmtId="164" formatCode="d\ &quot;de&quot;\ mmmm\ &quot;de&quot;\ yyyy"/>
  </numFmts>
  <fonts count="56">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b/>
      <sz val="12"/>
      <name val="Calibri"/>
      <family val="2"/>
      <scheme val="minor"/>
    </font>
    <font>
      <b/>
      <sz val="10"/>
      <color theme="1"/>
      <name val="Arial"/>
      <family val="2"/>
    </font>
    <font>
      <sz val="9"/>
      <name val="Calibri"/>
      <family val="2"/>
    </font>
  </fonts>
  <fills count="21">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02">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NumberFormat="1" applyFont="1" applyFill="1" applyBorder="1" applyAlignment="1">
      <alignment horizontal="left" vertical="top"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16" fontId="5" fillId="0" borderId="1" xfId="0" applyNumberFormat="1" applyFont="1" applyFill="1" applyBorder="1" applyAlignment="1">
      <alignment horizontal="left" vertical="top"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5"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3" fillId="0" borderId="1" xfId="0" applyNumberFormat="1" applyFont="1" applyBorder="1" applyAlignment="1">
      <alignment horizontal="justify" vertical="top" wrapText="1"/>
    </xf>
    <xf numFmtId="0" fontId="3" fillId="12" borderId="1" xfId="0" applyFont="1" applyFill="1" applyBorder="1" applyAlignment="1">
      <alignment horizontal="left" vertical="top" wrapText="1"/>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1" xfId="0"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1" xfId="0" applyFont="1" applyBorder="1" applyAlignment="1">
      <alignment horizontal="center"/>
    </xf>
    <xf numFmtId="0" fontId="3" fillId="0" borderId="1" xfId="0" applyFont="1" applyFill="1" applyBorder="1" applyAlignment="1">
      <alignment horizontal="center" vertical="center" wrapText="1"/>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wrapText="1"/>
    </xf>
    <xf numFmtId="0" fontId="29" fillId="13" borderId="1" xfId="0" applyFont="1" applyFill="1" applyBorder="1" applyAlignment="1">
      <alignment horizontal="left" vertical="center"/>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30" fillId="11" borderId="1" xfId="0" applyFont="1" applyFill="1" applyBorder="1" applyAlignment="1">
      <alignment horizontal="left" vertical="center" wrapText="1"/>
    </xf>
    <xf numFmtId="0" fontId="30" fillId="11" borderId="62"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13" fillId="0" borderId="15" xfId="0" applyFont="1" applyBorder="1" applyAlignment="1">
      <alignment horizontal="center" vertical="center" wrapText="1"/>
    </xf>
    <xf numFmtId="0" fontId="13"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5" fillId="0" borderId="0" xfId="0" applyFont="1" applyAlignment="1">
      <alignment horizontal="center"/>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18"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18" fillId="0" borderId="13"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34" fillId="15" borderId="47"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34" fillId="15" borderId="46" xfId="0" applyFont="1" applyFill="1" applyBorder="1" applyAlignment="1">
      <alignment horizontal="left" vertical="center" wrapText="1" indent="4"/>
    </xf>
    <xf numFmtId="0" fontId="34" fillId="15" borderId="49"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5" fillId="0" borderId="8" xfId="0" applyFont="1" applyBorder="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 xmlns:a16="http://schemas.microsoft.com/office/drawing/2014/main"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1</xdr:row>
      <xdr:rowOff>12212</xdr:rowOff>
    </xdr:from>
    <xdr:to>
      <xdr:col>5</xdr:col>
      <xdr:colOff>455082</xdr:colOff>
      <xdr:row>7</xdr:row>
      <xdr:rowOff>0</xdr:rowOff>
    </xdr:to>
    <xdr:pic>
      <xdr:nvPicPr>
        <xdr:cNvPr id="4" name="0 Imagen"/>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2316121" y="12212"/>
          <a:ext cx="3988288" cy="1025769"/>
        </a:xfrm>
        <a:prstGeom prst="rect">
          <a:avLst/>
        </a:prstGeom>
      </xdr:spPr>
    </xdr:pic>
    <xdr:clientData/>
  </xdr:twoCellAnchor>
  <xdr:oneCellAnchor>
    <xdr:from>
      <xdr:col>9</xdr:col>
      <xdr:colOff>411480</xdr:colOff>
      <xdr:row>69</xdr:row>
      <xdr:rowOff>0</xdr:rowOff>
    </xdr:from>
    <xdr:ext cx="184731" cy="264560"/>
    <xdr:sp macro="" textlink="">
      <xdr:nvSpPr>
        <xdr:cNvPr id="332" name="31 CuadroTexto">
          <a:extLst>
            <a:ext uri="{FF2B5EF4-FFF2-40B4-BE49-F238E27FC236}">
              <a16:creationId xmlns=""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69" t="s">
        <v>116</v>
      </c>
      <c r="C2" s="370"/>
      <c r="D2" s="370"/>
      <c r="E2" s="371"/>
    </row>
    <row r="3" spans="2:10" ht="15.75" thickBot="1">
      <c r="B3" s="48" t="s">
        <v>51</v>
      </c>
      <c r="C3" s="49" t="s">
        <v>118</v>
      </c>
      <c r="D3" s="50" t="s">
        <v>68</v>
      </c>
      <c r="E3" s="50" t="s">
        <v>69</v>
      </c>
    </row>
    <row r="4" spans="2:10" ht="37.5" customHeight="1">
      <c r="B4" s="372">
        <v>5</v>
      </c>
      <c r="C4" s="381" t="s">
        <v>111</v>
      </c>
      <c r="D4" s="31" t="s">
        <v>70</v>
      </c>
      <c r="E4" s="31" t="s">
        <v>74</v>
      </c>
      <c r="J4" s="12"/>
    </row>
    <row r="5" spans="2:10" ht="33" customHeight="1">
      <c r="B5" s="373"/>
      <c r="C5" s="381"/>
      <c r="D5" s="31" t="s">
        <v>71</v>
      </c>
      <c r="E5" s="31" t="s">
        <v>75</v>
      </c>
    </row>
    <row r="6" spans="2:10" ht="32.25" customHeight="1">
      <c r="B6" s="373"/>
      <c r="C6" s="381"/>
      <c r="D6" s="31" t="s">
        <v>72</v>
      </c>
      <c r="E6" s="31" t="s">
        <v>76</v>
      </c>
    </row>
    <row r="7" spans="2:10" ht="32.25" customHeight="1">
      <c r="B7" s="373"/>
      <c r="C7" s="381"/>
      <c r="D7" s="375" t="s">
        <v>73</v>
      </c>
      <c r="E7" s="31" t="s">
        <v>77</v>
      </c>
    </row>
    <row r="8" spans="2:10" ht="30.75" customHeight="1" thickBot="1">
      <c r="B8" s="374"/>
      <c r="C8" s="382"/>
      <c r="D8" s="376"/>
      <c r="E8" s="36" t="s">
        <v>78</v>
      </c>
    </row>
    <row r="9" spans="2:10" ht="26.25" customHeight="1">
      <c r="B9" s="372">
        <v>4</v>
      </c>
      <c r="C9" s="383" t="s">
        <v>112</v>
      </c>
      <c r="D9" s="37" t="s">
        <v>79</v>
      </c>
      <c r="E9" s="38" t="s">
        <v>83</v>
      </c>
      <c r="F9" s="30"/>
      <c r="G9" s="30"/>
      <c r="H9" s="30"/>
      <c r="I9" s="30"/>
    </row>
    <row r="10" spans="2:10" ht="33" customHeight="1">
      <c r="B10" s="373"/>
      <c r="C10" s="373"/>
      <c r="D10" s="33" t="s">
        <v>80</v>
      </c>
      <c r="E10" s="31" t="s">
        <v>84</v>
      </c>
    </row>
    <row r="11" spans="2:10" ht="43.5">
      <c r="B11" s="373"/>
      <c r="C11" s="373"/>
      <c r="D11" s="33" t="s">
        <v>81</v>
      </c>
      <c r="E11" s="31" t="s">
        <v>85</v>
      </c>
    </row>
    <row r="12" spans="2:10" ht="33" customHeight="1">
      <c r="B12" s="373"/>
      <c r="C12" s="373"/>
      <c r="D12" s="375" t="s">
        <v>82</v>
      </c>
      <c r="E12" s="31" t="s">
        <v>86</v>
      </c>
    </row>
    <row r="13" spans="2:10" ht="30" thickBot="1">
      <c r="B13" s="374"/>
      <c r="C13" s="374"/>
      <c r="D13" s="376"/>
      <c r="E13" s="36" t="s">
        <v>87</v>
      </c>
    </row>
    <row r="14" spans="2:10" ht="29.25">
      <c r="B14" s="372">
        <v>3</v>
      </c>
      <c r="C14" s="383" t="s">
        <v>113</v>
      </c>
      <c r="D14" s="37" t="s">
        <v>88</v>
      </c>
      <c r="E14" s="38" t="s">
        <v>91</v>
      </c>
    </row>
    <row r="15" spans="2:10" ht="43.5">
      <c r="B15" s="373"/>
      <c r="C15" s="373"/>
      <c r="D15" s="33" t="s">
        <v>89</v>
      </c>
      <c r="E15" s="31" t="s">
        <v>92</v>
      </c>
    </row>
    <row r="16" spans="2:10" ht="29.25">
      <c r="B16" s="373"/>
      <c r="C16" s="373"/>
      <c r="D16" s="375" t="s">
        <v>90</v>
      </c>
      <c r="E16" s="31" t="s">
        <v>93</v>
      </c>
    </row>
    <row r="17" spans="2:5" ht="15">
      <c r="B17" s="373"/>
      <c r="C17" s="373"/>
      <c r="D17" s="375"/>
      <c r="E17" s="31" t="s">
        <v>94</v>
      </c>
    </row>
    <row r="18" spans="2:5" ht="29.25">
      <c r="B18" s="373"/>
      <c r="C18" s="373"/>
      <c r="D18" s="379" t="s">
        <v>119</v>
      </c>
      <c r="E18" s="32" t="s">
        <v>95</v>
      </c>
    </row>
    <row r="19" spans="2:5" ht="15.75" thickBot="1">
      <c r="B19" s="374"/>
      <c r="C19" s="374"/>
      <c r="D19" s="380"/>
      <c r="E19" s="32" t="s">
        <v>96</v>
      </c>
    </row>
    <row r="20" spans="2:5" ht="29.25">
      <c r="B20" s="372">
        <v>2</v>
      </c>
      <c r="C20" s="383" t="s">
        <v>114</v>
      </c>
      <c r="D20" s="42" t="s">
        <v>97</v>
      </c>
      <c r="E20" s="39" t="s">
        <v>189</v>
      </c>
    </row>
    <row r="21" spans="2:5" ht="29.25">
      <c r="B21" s="373"/>
      <c r="C21" s="373"/>
      <c r="D21" s="43" t="s">
        <v>98</v>
      </c>
      <c r="E21" s="34" t="s">
        <v>101</v>
      </c>
    </row>
    <row r="22" spans="2:5" ht="48.75" customHeight="1">
      <c r="B22" s="373"/>
      <c r="C22" s="373"/>
      <c r="D22" s="43" t="s">
        <v>99</v>
      </c>
      <c r="E22" s="34" t="s">
        <v>102</v>
      </c>
    </row>
    <row r="23" spans="2:5" ht="30" thickBot="1">
      <c r="B23" s="374"/>
      <c r="C23" s="374"/>
      <c r="D23" s="44" t="s">
        <v>100</v>
      </c>
      <c r="E23" s="35" t="s">
        <v>103</v>
      </c>
    </row>
    <row r="24" spans="2:5" ht="15">
      <c r="B24" s="372">
        <v>1</v>
      </c>
      <c r="C24" s="383" t="s">
        <v>115</v>
      </c>
      <c r="D24" s="39" t="s">
        <v>104</v>
      </c>
      <c r="E24" s="40" t="s">
        <v>108</v>
      </c>
    </row>
    <row r="25" spans="2:5" ht="29.25">
      <c r="B25" s="373"/>
      <c r="C25" s="373"/>
      <c r="D25" s="34" t="s">
        <v>105</v>
      </c>
      <c r="E25" s="32" t="s">
        <v>109</v>
      </c>
    </row>
    <row r="26" spans="2:5" ht="29.25">
      <c r="B26" s="373"/>
      <c r="C26" s="373"/>
      <c r="D26" s="34" t="s">
        <v>106</v>
      </c>
      <c r="E26" s="377" t="s">
        <v>110</v>
      </c>
    </row>
    <row r="27" spans="2:5" ht="15.75" thickBot="1">
      <c r="B27" s="374"/>
      <c r="C27" s="374"/>
      <c r="D27" s="35" t="s">
        <v>107</v>
      </c>
      <c r="E27" s="378"/>
    </row>
    <row r="28" spans="2:5" ht="13.5" thickBot="1"/>
    <row r="29" spans="2:5" ht="13.5" thickBot="1">
      <c r="B29" s="369" t="s">
        <v>117</v>
      </c>
      <c r="C29" s="370"/>
      <c r="D29" s="370"/>
      <c r="E29" s="371"/>
    </row>
    <row r="30" spans="2:5" ht="13.5" thickBot="1">
      <c r="B30" s="46" t="s">
        <v>51</v>
      </c>
      <c r="C30" s="47" t="s">
        <v>118</v>
      </c>
      <c r="D30" s="47" t="s">
        <v>52</v>
      </c>
      <c r="E30" s="47" t="s">
        <v>53</v>
      </c>
    </row>
    <row r="31" spans="2:5" ht="13.5" thickBot="1">
      <c r="B31" s="41">
        <v>5</v>
      </c>
      <c r="C31" s="26" t="s">
        <v>54</v>
      </c>
      <c r="D31" s="26" t="s">
        <v>55</v>
      </c>
      <c r="E31" s="26" t="s">
        <v>56</v>
      </c>
    </row>
    <row r="32" spans="2:5" ht="13.5" thickBot="1">
      <c r="B32" s="41">
        <v>4</v>
      </c>
      <c r="C32" s="26" t="s">
        <v>57</v>
      </c>
      <c r="D32" s="26" t="s">
        <v>58</v>
      </c>
      <c r="E32" s="26" t="s">
        <v>59</v>
      </c>
    </row>
    <row r="33" spans="2:11" ht="13.5" thickBot="1">
      <c r="B33" s="41">
        <v>3</v>
      </c>
      <c r="C33" s="26" t="s">
        <v>60</v>
      </c>
      <c r="D33" s="26" t="s">
        <v>61</v>
      </c>
      <c r="E33" s="26" t="s">
        <v>62</v>
      </c>
    </row>
    <row r="34" spans="2:11" ht="13.5" thickBot="1">
      <c r="B34" s="41">
        <v>2</v>
      </c>
      <c r="C34" s="26" t="s">
        <v>63</v>
      </c>
      <c r="D34" s="26" t="s">
        <v>64</v>
      </c>
      <c r="E34" s="26" t="s">
        <v>65</v>
      </c>
    </row>
    <row r="35" spans="2:11" ht="26.25" thickBot="1">
      <c r="B35" s="41">
        <v>1</v>
      </c>
      <c r="C35" s="26" t="s">
        <v>66</v>
      </c>
      <c r="D35" s="26" t="s">
        <v>67</v>
      </c>
      <c r="E35" s="26" t="s">
        <v>190</v>
      </c>
    </row>
    <row r="37" spans="2:11" ht="39.75" customHeight="1">
      <c r="C37" s="51" t="s">
        <v>5</v>
      </c>
      <c r="D37" s="386" t="s">
        <v>120</v>
      </c>
      <c r="E37" s="386"/>
      <c r="F37" s="386"/>
      <c r="G37" s="386"/>
      <c r="H37" s="45"/>
      <c r="I37" s="20"/>
      <c r="J37" s="20"/>
      <c r="K37" s="20"/>
    </row>
    <row r="38" spans="2:11" ht="24" customHeight="1">
      <c r="C38" s="51"/>
      <c r="D38" s="45"/>
      <c r="E38" s="45"/>
      <c r="F38" s="45"/>
      <c r="G38" s="45"/>
      <c r="H38" s="45"/>
      <c r="I38" s="20"/>
      <c r="J38" s="20"/>
      <c r="K38" s="20"/>
    </row>
    <row r="40" spans="2:11" ht="15.75" customHeight="1">
      <c r="C40" s="385" t="s">
        <v>6</v>
      </c>
      <c r="D40" s="387" t="s">
        <v>123</v>
      </c>
      <c r="E40" s="387"/>
      <c r="F40" s="387"/>
      <c r="G40" s="387"/>
      <c r="H40" s="29"/>
    </row>
    <row r="41" spans="2:11" ht="24" customHeight="1">
      <c r="C41" s="385"/>
      <c r="D41" s="388" t="s">
        <v>121</v>
      </c>
      <c r="E41" s="388"/>
      <c r="F41" s="388"/>
      <c r="G41" s="388"/>
      <c r="H41" s="52"/>
    </row>
    <row r="42" spans="2:11" ht="35.25" customHeight="1">
      <c r="C42" s="385"/>
      <c r="D42" s="388" t="s">
        <v>122</v>
      </c>
      <c r="E42" s="388"/>
      <c r="F42" s="388"/>
      <c r="G42" s="388"/>
      <c r="H42" s="53"/>
      <c r="I42" s="20"/>
      <c r="J42" s="20"/>
      <c r="K42" s="20"/>
    </row>
    <row r="43" spans="2:11">
      <c r="C43" s="20"/>
      <c r="D43" s="384"/>
      <c r="E43" s="384"/>
      <c r="F43" s="384"/>
      <c r="G43" s="384"/>
      <c r="H43" s="384"/>
      <c r="I43" s="20"/>
      <c r="J43" s="20"/>
      <c r="K43" s="20"/>
    </row>
    <row r="44" spans="2:11">
      <c r="C44" s="20"/>
      <c r="D44" s="20"/>
      <c r="E44" s="20"/>
      <c r="F44" s="20"/>
      <c r="G44" s="20"/>
      <c r="H44" s="20"/>
      <c r="I44" s="20"/>
      <c r="J44" s="20"/>
      <c r="K44" s="20"/>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1:I45"/>
  <sheetViews>
    <sheetView workbookViewId="0">
      <selection activeCell="J1" sqref="J1"/>
    </sheetView>
  </sheetViews>
  <sheetFormatPr baseColWidth="10" defaultRowHeight="12.75"/>
  <cols>
    <col min="1" max="3" width="13.42578125" customWidth="1"/>
    <col min="4" max="4" width="22.42578125" customWidth="1"/>
    <col min="7" max="7" width="21.1406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93"/>
      <c r="B4" s="153"/>
      <c r="C4" s="153"/>
      <c r="D4" s="154"/>
      <c r="E4" s="193"/>
      <c r="F4" s="193"/>
      <c r="G4" s="193"/>
    </row>
    <row r="5" spans="1:9" ht="13.5" thickBot="1">
      <c r="A5" s="471" t="s">
        <v>15</v>
      </c>
      <c r="B5" s="488" t="s">
        <v>16</v>
      </c>
      <c r="C5" s="489"/>
      <c r="D5" s="471" t="s">
        <v>17</v>
      </c>
      <c r="E5" s="488" t="s">
        <v>409</v>
      </c>
      <c r="F5" s="489"/>
      <c r="G5" s="479" t="s">
        <v>19</v>
      </c>
    </row>
    <row r="6" spans="1:9">
      <c r="A6" s="487"/>
      <c r="B6" s="135" t="s">
        <v>20</v>
      </c>
      <c r="C6" s="135" t="s">
        <v>22</v>
      </c>
      <c r="D6" s="487"/>
      <c r="E6" s="471" t="s">
        <v>24</v>
      </c>
      <c r="F6" s="471" t="s">
        <v>25</v>
      </c>
      <c r="G6" s="480"/>
    </row>
    <row r="7" spans="1:9" ht="51.75" thickBot="1">
      <c r="A7" s="472"/>
      <c r="B7" s="137" t="s">
        <v>21</v>
      </c>
      <c r="C7" s="137" t="s">
        <v>23</v>
      </c>
      <c r="D7" s="472"/>
      <c r="E7" s="472"/>
      <c r="F7" s="472"/>
      <c r="G7" s="481"/>
      <c r="I7" s="138"/>
    </row>
    <row r="8" spans="1:9" ht="55.5" customHeight="1" thickBot="1">
      <c r="A8" s="479" t="s">
        <v>300</v>
      </c>
      <c r="B8" s="482" t="s">
        <v>382</v>
      </c>
      <c r="C8" s="482"/>
      <c r="D8" s="137" t="s">
        <v>26</v>
      </c>
      <c r="E8" s="126">
        <v>15</v>
      </c>
      <c r="F8" s="126">
        <v>0</v>
      </c>
      <c r="G8" s="126" t="s">
        <v>512</v>
      </c>
      <c r="I8" s="138"/>
    </row>
    <row r="9" spans="1:9" ht="22.5" customHeight="1">
      <c r="A9" s="480"/>
      <c r="B9" s="483"/>
      <c r="C9" s="483"/>
      <c r="D9" s="482" t="s">
        <v>27</v>
      </c>
      <c r="E9" s="440">
        <v>5</v>
      </c>
      <c r="F9" s="440">
        <v>0</v>
      </c>
      <c r="G9" s="440" t="s">
        <v>513</v>
      </c>
    </row>
    <row r="10" spans="1:9" ht="41.25" customHeight="1" thickBot="1">
      <c r="A10" s="480"/>
      <c r="B10" s="483"/>
      <c r="C10" s="483"/>
      <c r="D10" s="484"/>
      <c r="E10" s="441"/>
      <c r="F10" s="441"/>
      <c r="G10" s="441"/>
    </row>
    <row r="11" spans="1:9" ht="29.25" customHeight="1" thickBot="1">
      <c r="A11" s="480"/>
      <c r="B11" s="483"/>
      <c r="C11" s="483"/>
      <c r="D11" s="137" t="s">
        <v>28</v>
      </c>
      <c r="E11" s="126">
        <v>0</v>
      </c>
      <c r="F11" s="126">
        <v>15</v>
      </c>
      <c r="G11" s="126"/>
    </row>
    <row r="12" spans="1:9" ht="27" customHeight="1" thickBot="1">
      <c r="A12" s="480"/>
      <c r="B12" s="483"/>
      <c r="C12" s="483"/>
      <c r="D12" s="137" t="s">
        <v>29</v>
      </c>
      <c r="E12" s="126">
        <v>10</v>
      </c>
      <c r="F12" s="126">
        <v>0</v>
      </c>
      <c r="G12" s="126" t="s">
        <v>514</v>
      </c>
    </row>
    <row r="13" spans="1:9" ht="51.75" thickBot="1">
      <c r="A13" s="480"/>
      <c r="B13" s="483"/>
      <c r="C13" s="483"/>
      <c r="D13" s="137" t="s">
        <v>30</v>
      </c>
      <c r="E13" s="126">
        <v>15</v>
      </c>
      <c r="F13" s="126">
        <v>0</v>
      </c>
      <c r="G13" s="126" t="s">
        <v>307</v>
      </c>
    </row>
    <row r="14" spans="1:9" ht="51.75" thickBot="1">
      <c r="A14" s="480"/>
      <c r="B14" s="483"/>
      <c r="C14" s="483"/>
      <c r="D14" s="137" t="s">
        <v>31</v>
      </c>
      <c r="E14" s="126">
        <v>10</v>
      </c>
      <c r="F14" s="126">
        <v>0</v>
      </c>
      <c r="G14" s="126" t="s">
        <v>515</v>
      </c>
    </row>
    <row r="15" spans="1:9" ht="39" thickBot="1">
      <c r="A15" s="480"/>
      <c r="B15" s="483"/>
      <c r="C15" s="483"/>
      <c r="D15" s="137" t="s">
        <v>32</v>
      </c>
      <c r="E15" s="126">
        <v>30</v>
      </c>
      <c r="F15" s="126"/>
      <c r="G15" s="126" t="s">
        <v>516</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33"/>
      <c r="B19" s="133"/>
      <c r="C19" s="133"/>
      <c r="D19" s="133"/>
      <c r="E19" s="133"/>
      <c r="F19" s="133"/>
      <c r="G19" s="133"/>
    </row>
    <row r="20" spans="1:7" ht="15.75" customHeight="1">
      <c r="A20" s="477"/>
      <c r="B20" s="477"/>
      <c r="C20" s="415" t="s">
        <v>34</v>
      </c>
      <c r="D20" s="415"/>
      <c r="E20" s="415"/>
      <c r="F20" s="457" t="s">
        <v>215</v>
      </c>
      <c r="G20" s="457"/>
    </row>
    <row r="21" spans="1:7" ht="15.75" customHeight="1">
      <c r="A21" s="477"/>
      <c r="B21" s="477"/>
      <c r="C21" s="415"/>
      <c r="D21" s="415"/>
      <c r="E21" s="415"/>
      <c r="F21" s="457" t="s">
        <v>216</v>
      </c>
      <c r="G21" s="457"/>
    </row>
    <row r="22" spans="1:7" ht="15.75" customHeight="1">
      <c r="A22" s="477"/>
      <c r="B22" s="477"/>
      <c r="C22" s="415"/>
      <c r="D22" s="415"/>
      <c r="E22" s="415"/>
      <c r="F22" s="469" t="s">
        <v>217</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9.25" customHeight="1" thickBot="1">
      <c r="A27" s="479" t="s">
        <v>517</v>
      </c>
      <c r="B27" s="482" t="s">
        <v>382</v>
      </c>
      <c r="C27" s="482"/>
      <c r="D27" s="137" t="s">
        <v>26</v>
      </c>
      <c r="E27" s="126">
        <v>15</v>
      </c>
      <c r="F27" s="126">
        <v>0</v>
      </c>
      <c r="G27" s="126" t="s">
        <v>512</v>
      </c>
    </row>
    <row r="28" spans="1:7" ht="47.25" customHeight="1">
      <c r="A28" s="480"/>
      <c r="B28" s="483"/>
      <c r="C28" s="483"/>
      <c r="D28" s="482" t="s">
        <v>27</v>
      </c>
      <c r="E28" s="440">
        <v>5</v>
      </c>
      <c r="F28" s="440">
        <v>0</v>
      </c>
      <c r="G28" s="440" t="s">
        <v>513</v>
      </c>
    </row>
    <row r="29" spans="1:7" ht="24" customHeight="1" thickBot="1">
      <c r="A29" s="480"/>
      <c r="B29" s="483"/>
      <c r="C29" s="483"/>
      <c r="D29" s="484"/>
      <c r="E29" s="441"/>
      <c r="F29" s="441"/>
      <c r="G29" s="441"/>
    </row>
    <row r="30" spans="1:7" ht="25.5" customHeight="1" thickBot="1">
      <c r="A30" s="480"/>
      <c r="B30" s="483"/>
      <c r="C30" s="483"/>
      <c r="D30" s="137" t="s">
        <v>28</v>
      </c>
      <c r="E30" s="126">
        <v>0</v>
      </c>
      <c r="F30" s="126">
        <v>15</v>
      </c>
      <c r="G30" s="126"/>
    </row>
    <row r="31" spans="1:7" ht="36" customHeight="1" thickBot="1">
      <c r="A31" s="480"/>
      <c r="B31" s="483"/>
      <c r="C31" s="483"/>
      <c r="D31" s="137" t="s">
        <v>29</v>
      </c>
      <c r="E31" s="126">
        <v>10</v>
      </c>
      <c r="F31" s="126">
        <v>0</v>
      </c>
      <c r="G31" s="126" t="s">
        <v>518</v>
      </c>
    </row>
    <row r="32" spans="1:7" ht="51.75" thickBot="1">
      <c r="A32" s="480"/>
      <c r="B32" s="483"/>
      <c r="C32" s="483"/>
      <c r="D32" s="137" t="s">
        <v>30</v>
      </c>
      <c r="E32" s="126">
        <v>15</v>
      </c>
      <c r="F32" s="126">
        <v>0</v>
      </c>
      <c r="G32" s="126" t="s">
        <v>519</v>
      </c>
    </row>
    <row r="33" spans="1:7" ht="51.75" thickBot="1">
      <c r="A33" s="480"/>
      <c r="B33" s="483"/>
      <c r="C33" s="483"/>
      <c r="D33" s="137" t="s">
        <v>31</v>
      </c>
      <c r="E33" s="126">
        <v>10</v>
      </c>
      <c r="F33" s="126">
        <v>0</v>
      </c>
      <c r="G33" s="126" t="s">
        <v>520</v>
      </c>
    </row>
    <row r="34" spans="1:7" ht="39" thickBot="1">
      <c r="A34" s="480"/>
      <c r="B34" s="483"/>
      <c r="C34" s="483"/>
      <c r="D34" s="137" t="s">
        <v>32</v>
      </c>
      <c r="E34" s="126">
        <v>30</v>
      </c>
      <c r="F34" s="126">
        <v>0</v>
      </c>
      <c r="G34" s="126" t="s">
        <v>516</v>
      </c>
    </row>
    <row r="35" spans="1:7" ht="13.5" thickBot="1">
      <c r="A35" s="481"/>
      <c r="B35" s="484"/>
      <c r="C35" s="484"/>
      <c r="D35" s="195" t="s">
        <v>33</v>
      </c>
      <c r="E35" s="151">
        <v>85</v>
      </c>
      <c r="F35" s="151">
        <v>15</v>
      </c>
      <c r="G35" s="151"/>
    </row>
    <row r="36" spans="1:7">
      <c r="A36" s="133"/>
      <c r="B36" s="133"/>
      <c r="C36" s="133"/>
      <c r="D36" s="133"/>
      <c r="E36" s="133"/>
      <c r="F36" s="133"/>
      <c r="G36" s="133"/>
    </row>
    <row r="37" spans="1:7" ht="13.5" thickBot="1">
      <c r="A37" s="133"/>
      <c r="B37" s="133"/>
      <c r="C37" s="133"/>
      <c r="D37" s="133"/>
      <c r="E37" s="133"/>
      <c r="F37" s="133"/>
      <c r="G37" s="133"/>
    </row>
    <row r="38" spans="1:7">
      <c r="A38" s="504" t="s">
        <v>182</v>
      </c>
      <c r="B38" s="505"/>
      <c r="C38" s="506"/>
      <c r="D38" s="510" t="s">
        <v>183</v>
      </c>
      <c r="E38" s="511"/>
      <c r="F38" s="511"/>
      <c r="G38" s="512"/>
    </row>
    <row r="39" spans="1:7">
      <c r="A39" s="507"/>
      <c r="B39" s="508"/>
      <c r="C39" s="509"/>
      <c r="D39" s="513" t="s">
        <v>184</v>
      </c>
      <c r="E39" s="514"/>
      <c r="F39" s="514"/>
      <c r="G39" s="515"/>
    </row>
    <row r="40" spans="1:7">
      <c r="A40" s="507"/>
      <c r="B40" s="508"/>
      <c r="C40" s="509"/>
      <c r="D40" s="513" t="s">
        <v>185</v>
      </c>
      <c r="E40" s="514"/>
      <c r="F40" s="514"/>
      <c r="G40" s="515"/>
    </row>
    <row r="41" spans="1:7">
      <c r="A41" s="532" t="s">
        <v>186</v>
      </c>
      <c r="B41" s="533"/>
      <c r="C41" s="534"/>
      <c r="D41" s="497">
        <v>0</v>
      </c>
      <c r="E41" s="498"/>
      <c r="F41" s="498"/>
      <c r="G41" s="499"/>
    </row>
    <row r="42" spans="1:7">
      <c r="A42" s="532" t="s">
        <v>187</v>
      </c>
      <c r="B42" s="533"/>
      <c r="C42" s="534"/>
      <c r="D42" s="497">
        <v>1</v>
      </c>
      <c r="E42" s="498"/>
      <c r="F42" s="498"/>
      <c r="G42" s="499"/>
    </row>
    <row r="43" spans="1:7" ht="13.5" thickBot="1">
      <c r="A43" s="535" t="s">
        <v>188</v>
      </c>
      <c r="B43" s="536"/>
      <c r="C43" s="537"/>
      <c r="D43" s="500">
        <v>2</v>
      </c>
      <c r="E43" s="501"/>
      <c r="F43" s="501"/>
      <c r="G43" s="502"/>
    </row>
    <row r="44" spans="1:7">
      <c r="A44" s="133"/>
      <c r="B44" s="133"/>
      <c r="C44" s="133"/>
      <c r="D44" s="133"/>
      <c r="E44" s="133"/>
      <c r="F44" s="133"/>
      <c r="G44" s="133"/>
    </row>
    <row r="45" spans="1:7">
      <c r="A45" s="503" t="s">
        <v>458</v>
      </c>
      <c r="B45" s="503"/>
      <c r="C45" s="503"/>
      <c r="D45" s="503"/>
      <c r="E45" s="503"/>
      <c r="F45" s="503"/>
      <c r="G45" s="503"/>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64"/>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33"/>
      <c r="B4" s="133"/>
      <c r="C4" s="133"/>
      <c r="D4" s="133"/>
      <c r="E4" s="133"/>
      <c r="F4" s="133"/>
      <c r="G4" s="133"/>
    </row>
    <row r="5" spans="1:9" ht="13.5" thickBot="1">
      <c r="A5" s="471" t="s">
        <v>15</v>
      </c>
      <c r="B5" s="488" t="s">
        <v>16</v>
      </c>
      <c r="C5" s="489"/>
      <c r="D5" s="471" t="s">
        <v>17</v>
      </c>
      <c r="E5" s="488" t="s">
        <v>409</v>
      </c>
      <c r="F5" s="489"/>
      <c r="G5" s="479" t="s">
        <v>19</v>
      </c>
    </row>
    <row r="6" spans="1:9">
      <c r="A6" s="487"/>
      <c r="B6" s="135" t="s">
        <v>20</v>
      </c>
      <c r="C6" s="135" t="s">
        <v>22</v>
      </c>
      <c r="D6" s="487"/>
      <c r="E6" s="471" t="s">
        <v>24</v>
      </c>
      <c r="F6" s="471" t="s">
        <v>25</v>
      </c>
      <c r="G6" s="480"/>
    </row>
    <row r="7" spans="1:9" ht="51.75" thickBot="1">
      <c r="A7" s="472"/>
      <c r="B7" s="137" t="s">
        <v>21</v>
      </c>
      <c r="C7" s="137" t="s">
        <v>23</v>
      </c>
      <c r="D7" s="472"/>
      <c r="E7" s="472"/>
      <c r="F7" s="472"/>
      <c r="G7" s="481"/>
      <c r="I7" s="138"/>
    </row>
    <row r="8" spans="1:9" ht="51.75" thickBot="1">
      <c r="A8" s="479" t="s">
        <v>306</v>
      </c>
      <c r="B8" s="482" t="s">
        <v>382</v>
      </c>
      <c r="C8" s="482"/>
      <c r="D8" s="142" t="s">
        <v>26</v>
      </c>
      <c r="E8" s="125">
        <v>15</v>
      </c>
      <c r="F8" s="125">
        <v>0</v>
      </c>
      <c r="G8" s="125" t="s">
        <v>521</v>
      </c>
      <c r="I8" s="138"/>
    </row>
    <row r="9" spans="1:9" ht="45.75" customHeight="1">
      <c r="A9" s="480"/>
      <c r="B9" s="483"/>
      <c r="C9" s="483"/>
      <c r="D9" s="482" t="s">
        <v>27</v>
      </c>
      <c r="E9" s="440">
        <v>5</v>
      </c>
      <c r="F9" s="440">
        <v>0</v>
      </c>
      <c r="G9" s="440" t="s">
        <v>421</v>
      </c>
      <c r="I9" s="138"/>
    </row>
    <row r="10" spans="1:9" ht="19.5" customHeight="1" thickBot="1">
      <c r="A10" s="480"/>
      <c r="B10" s="483"/>
      <c r="C10" s="483"/>
      <c r="D10" s="484"/>
      <c r="E10" s="441"/>
      <c r="F10" s="441"/>
      <c r="G10" s="441"/>
    </row>
    <row r="11" spans="1:9" ht="24" customHeight="1" thickBot="1">
      <c r="A11" s="480"/>
      <c r="B11" s="483"/>
      <c r="C11" s="483"/>
      <c r="D11" s="137" t="s">
        <v>28</v>
      </c>
      <c r="E11" s="126">
        <v>0</v>
      </c>
      <c r="F11" s="126">
        <v>15</v>
      </c>
      <c r="G11" s="126"/>
    </row>
    <row r="12" spans="1:9" ht="36.75" customHeight="1" thickBot="1">
      <c r="A12" s="480"/>
      <c r="B12" s="483"/>
      <c r="C12" s="483"/>
      <c r="D12" s="137" t="s">
        <v>29</v>
      </c>
      <c r="E12" s="126">
        <v>10</v>
      </c>
      <c r="F12" s="126">
        <v>0</v>
      </c>
      <c r="G12" s="126" t="s">
        <v>522</v>
      </c>
    </row>
    <row r="13" spans="1:9" ht="51.75" thickBot="1">
      <c r="A13" s="480"/>
      <c r="B13" s="483"/>
      <c r="C13" s="483"/>
      <c r="D13" s="137" t="s">
        <v>30</v>
      </c>
      <c r="E13" s="126">
        <v>15</v>
      </c>
      <c r="F13" s="126">
        <v>0</v>
      </c>
      <c r="G13" s="126" t="s">
        <v>523</v>
      </c>
    </row>
    <row r="14" spans="1:9" ht="51.75" thickBot="1">
      <c r="A14" s="480"/>
      <c r="B14" s="483"/>
      <c r="C14" s="483"/>
      <c r="D14" s="137" t="s">
        <v>31</v>
      </c>
      <c r="E14" s="126">
        <v>10</v>
      </c>
      <c r="F14" s="126">
        <v>0</v>
      </c>
      <c r="G14" s="126" t="s">
        <v>522</v>
      </c>
    </row>
    <row r="15" spans="1:9" ht="39" thickBot="1">
      <c r="A15" s="480"/>
      <c r="B15" s="483"/>
      <c r="C15" s="483"/>
      <c r="D15" s="137" t="s">
        <v>32</v>
      </c>
      <c r="E15" s="126">
        <v>30</v>
      </c>
      <c r="F15" s="126">
        <v>0</v>
      </c>
      <c r="G15" s="126" t="s">
        <v>481</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7"/>
      <c r="B20" s="477"/>
      <c r="C20" s="415" t="s">
        <v>34</v>
      </c>
      <c r="D20" s="415"/>
      <c r="E20" s="415"/>
      <c r="F20" s="457" t="s">
        <v>215</v>
      </c>
      <c r="G20" s="457"/>
    </row>
    <row r="21" spans="1:7" ht="15.75" customHeight="1">
      <c r="A21" s="477"/>
      <c r="B21" s="477"/>
      <c r="C21" s="415"/>
      <c r="D21" s="415"/>
      <c r="E21" s="415"/>
      <c r="F21" s="457" t="s">
        <v>216</v>
      </c>
      <c r="G21" s="457"/>
    </row>
    <row r="22" spans="1:7" ht="15.75" customHeight="1">
      <c r="A22" s="477"/>
      <c r="B22" s="477"/>
      <c r="C22" s="415"/>
      <c r="D22" s="415"/>
      <c r="E22" s="415"/>
      <c r="F22" s="469" t="s">
        <v>217</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1.75" thickBot="1">
      <c r="A27" s="479" t="s">
        <v>524</v>
      </c>
      <c r="B27" s="482" t="s">
        <v>382</v>
      </c>
      <c r="C27" s="482"/>
      <c r="D27" s="137" t="s">
        <v>26</v>
      </c>
      <c r="E27" s="126">
        <v>15</v>
      </c>
      <c r="F27" s="126">
        <v>0</v>
      </c>
      <c r="G27" s="125" t="s">
        <v>521</v>
      </c>
    </row>
    <row r="28" spans="1:7">
      <c r="A28" s="480"/>
      <c r="B28" s="483"/>
      <c r="C28" s="483"/>
      <c r="D28" s="482" t="s">
        <v>27</v>
      </c>
      <c r="E28" s="440">
        <v>5</v>
      </c>
      <c r="F28" s="440">
        <v>0</v>
      </c>
      <c r="G28" s="440" t="s">
        <v>421</v>
      </c>
    </row>
    <row r="29" spans="1:7" ht="13.5" thickBot="1">
      <c r="A29" s="480"/>
      <c r="B29" s="483"/>
      <c r="C29" s="483"/>
      <c r="D29" s="484"/>
      <c r="E29" s="441"/>
      <c r="F29" s="441"/>
      <c r="G29" s="441"/>
    </row>
    <row r="30" spans="1:7" ht="21" customHeight="1" thickBot="1">
      <c r="A30" s="480"/>
      <c r="B30" s="483"/>
      <c r="C30" s="483"/>
      <c r="D30" s="137" t="s">
        <v>28</v>
      </c>
      <c r="E30" s="126">
        <v>15</v>
      </c>
      <c r="F30" s="126">
        <v>0</v>
      </c>
      <c r="G30" s="126" t="s">
        <v>525</v>
      </c>
    </row>
    <row r="31" spans="1:7" ht="19.5" customHeight="1" thickBot="1">
      <c r="A31" s="480"/>
      <c r="B31" s="483"/>
      <c r="C31" s="483"/>
      <c r="D31" s="137" t="s">
        <v>29</v>
      </c>
      <c r="E31" s="126">
        <v>10</v>
      </c>
      <c r="F31" s="126">
        <v>0</v>
      </c>
      <c r="G31" s="126" t="s">
        <v>525</v>
      </c>
    </row>
    <row r="32" spans="1:7" ht="51.75" thickBot="1">
      <c r="A32" s="480"/>
      <c r="B32" s="483"/>
      <c r="C32" s="483"/>
      <c r="D32" s="137" t="s">
        <v>30</v>
      </c>
      <c r="E32" s="126">
        <v>15</v>
      </c>
      <c r="F32" s="126">
        <v>0</v>
      </c>
      <c r="G32" s="126" t="s">
        <v>526</v>
      </c>
    </row>
    <row r="33" spans="1:7" ht="51.75" thickBot="1">
      <c r="A33" s="480"/>
      <c r="B33" s="483"/>
      <c r="C33" s="483"/>
      <c r="D33" s="137" t="s">
        <v>31</v>
      </c>
      <c r="E33" s="126">
        <v>10</v>
      </c>
      <c r="F33" s="126">
        <v>0</v>
      </c>
      <c r="G33" s="126" t="s">
        <v>527</v>
      </c>
    </row>
    <row r="34" spans="1:7" ht="39" thickBot="1">
      <c r="A34" s="480"/>
      <c r="B34" s="483"/>
      <c r="C34" s="483"/>
      <c r="D34" s="137" t="s">
        <v>32</v>
      </c>
      <c r="E34" s="126">
        <v>30</v>
      </c>
      <c r="F34" s="126"/>
      <c r="G34" s="126" t="s">
        <v>481</v>
      </c>
    </row>
    <row r="35" spans="1:7" ht="13.5" thickBot="1">
      <c r="A35" s="481"/>
      <c r="B35" s="484"/>
      <c r="C35" s="484"/>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7"/>
      <c r="B39" s="477"/>
      <c r="C39" s="415" t="s">
        <v>34</v>
      </c>
      <c r="D39" s="415"/>
      <c r="E39" s="415"/>
      <c r="F39" s="457" t="s">
        <v>215</v>
      </c>
      <c r="G39" s="457"/>
    </row>
    <row r="40" spans="1:7" ht="15.75" customHeight="1">
      <c r="A40" s="477"/>
      <c r="B40" s="477"/>
      <c r="C40" s="415"/>
      <c r="D40" s="415"/>
      <c r="E40" s="415"/>
      <c r="F40" s="457" t="s">
        <v>216</v>
      </c>
      <c r="G40" s="457"/>
    </row>
    <row r="41" spans="1:7" ht="15.75" customHeight="1">
      <c r="A41" s="477"/>
      <c r="B41" s="477"/>
      <c r="C41" s="415"/>
      <c r="D41" s="415"/>
      <c r="E41" s="415"/>
      <c r="F41" s="469" t="s">
        <v>217</v>
      </c>
      <c r="G41" s="470"/>
    </row>
    <row r="42" spans="1:7" ht="13.5" thickBot="1">
      <c r="A42" s="193"/>
      <c r="B42" s="153"/>
      <c r="C42" s="153"/>
      <c r="D42" s="154"/>
      <c r="E42" s="193"/>
      <c r="F42" s="193"/>
      <c r="G42" s="193"/>
    </row>
    <row r="43" spans="1:7" ht="13.5" thickBot="1">
      <c r="A43" s="471" t="s">
        <v>15</v>
      </c>
      <c r="B43" s="488" t="s">
        <v>16</v>
      </c>
      <c r="C43" s="489"/>
      <c r="D43" s="471" t="s">
        <v>17</v>
      </c>
      <c r="E43" s="488" t="s">
        <v>409</v>
      </c>
      <c r="F43" s="489"/>
      <c r="G43" s="479" t="s">
        <v>19</v>
      </c>
    </row>
    <row r="44" spans="1:7">
      <c r="A44" s="487"/>
      <c r="B44" s="135" t="s">
        <v>20</v>
      </c>
      <c r="C44" s="135" t="s">
        <v>22</v>
      </c>
      <c r="D44" s="487"/>
      <c r="E44" s="471" t="s">
        <v>24</v>
      </c>
      <c r="F44" s="471" t="s">
        <v>25</v>
      </c>
      <c r="G44" s="480"/>
    </row>
    <row r="45" spans="1:7" ht="51.75" thickBot="1">
      <c r="A45" s="472"/>
      <c r="B45" s="137" t="s">
        <v>21</v>
      </c>
      <c r="C45" s="137" t="s">
        <v>23</v>
      </c>
      <c r="D45" s="472"/>
      <c r="E45" s="472"/>
      <c r="F45" s="472"/>
      <c r="G45" s="481"/>
    </row>
    <row r="46" spans="1:7" ht="51.75" thickBot="1">
      <c r="A46" s="479" t="s">
        <v>309</v>
      </c>
      <c r="B46" s="482" t="s">
        <v>382</v>
      </c>
      <c r="C46" s="482"/>
      <c r="D46" s="207" t="s">
        <v>26</v>
      </c>
      <c r="E46" s="186">
        <v>15</v>
      </c>
      <c r="F46" s="186">
        <v>0</v>
      </c>
      <c r="G46" s="186" t="s">
        <v>472</v>
      </c>
    </row>
    <row r="47" spans="1:7" ht="44.25" customHeight="1">
      <c r="A47" s="480"/>
      <c r="B47" s="483"/>
      <c r="C47" s="483"/>
      <c r="D47" s="540" t="s">
        <v>27</v>
      </c>
      <c r="E47" s="538">
        <v>5</v>
      </c>
      <c r="F47" s="538">
        <v>0</v>
      </c>
      <c r="G47" s="538" t="s">
        <v>421</v>
      </c>
    </row>
    <row r="48" spans="1:7" ht="18" customHeight="1" thickBot="1">
      <c r="A48" s="480"/>
      <c r="B48" s="483"/>
      <c r="C48" s="483"/>
      <c r="D48" s="541"/>
      <c r="E48" s="539"/>
      <c r="F48" s="539"/>
      <c r="G48" s="539"/>
    </row>
    <row r="49" spans="1:7" ht="19.5" customHeight="1" thickBot="1">
      <c r="A49" s="480"/>
      <c r="B49" s="483"/>
      <c r="C49" s="483"/>
      <c r="D49" s="207" t="s">
        <v>28</v>
      </c>
      <c r="E49" s="186">
        <v>0</v>
      </c>
      <c r="F49" s="186">
        <v>15</v>
      </c>
      <c r="G49" s="186"/>
    </row>
    <row r="50" spans="1:7" ht="18.75" customHeight="1" thickBot="1">
      <c r="A50" s="480"/>
      <c r="B50" s="483"/>
      <c r="C50" s="483"/>
      <c r="D50" s="207" t="s">
        <v>29</v>
      </c>
      <c r="E50" s="186">
        <v>10</v>
      </c>
      <c r="F50" s="186">
        <v>0</v>
      </c>
      <c r="G50" s="186" t="s">
        <v>528</v>
      </c>
    </row>
    <row r="51" spans="1:7" ht="51.75" thickBot="1">
      <c r="A51" s="480"/>
      <c r="B51" s="483"/>
      <c r="C51" s="483"/>
      <c r="D51" s="207" t="s">
        <v>30</v>
      </c>
      <c r="E51" s="186">
        <v>15</v>
      </c>
      <c r="F51" s="186">
        <v>0</v>
      </c>
      <c r="G51" s="186" t="s">
        <v>307</v>
      </c>
    </row>
    <row r="52" spans="1:7" ht="51.75" thickBot="1">
      <c r="A52" s="480"/>
      <c r="B52" s="483"/>
      <c r="C52" s="483"/>
      <c r="D52" s="207" t="s">
        <v>31</v>
      </c>
      <c r="E52" s="186">
        <v>10</v>
      </c>
      <c r="F52" s="186">
        <v>0</v>
      </c>
      <c r="G52" s="186" t="s">
        <v>428</v>
      </c>
    </row>
    <row r="53" spans="1:7" ht="58.5" customHeight="1" thickBot="1">
      <c r="A53" s="480"/>
      <c r="B53" s="483"/>
      <c r="C53" s="483"/>
      <c r="D53" s="207" t="s">
        <v>32</v>
      </c>
      <c r="E53" s="186">
        <v>30</v>
      </c>
      <c r="F53" s="186">
        <v>0</v>
      </c>
      <c r="G53" s="186" t="s">
        <v>481</v>
      </c>
    </row>
    <row r="54" spans="1:7" ht="13.5" thickBot="1">
      <c r="A54" s="481"/>
      <c r="B54" s="484"/>
      <c r="C54" s="484"/>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4" t="s">
        <v>182</v>
      </c>
      <c r="B57" s="505"/>
      <c r="C57" s="506"/>
      <c r="D57" s="510" t="s">
        <v>183</v>
      </c>
      <c r="E57" s="511"/>
      <c r="F57" s="511"/>
      <c r="G57" s="512"/>
    </row>
    <row r="58" spans="1:7">
      <c r="A58" s="507"/>
      <c r="B58" s="508"/>
      <c r="C58" s="509"/>
      <c r="D58" s="513" t="s">
        <v>184</v>
      </c>
      <c r="E58" s="514"/>
      <c r="F58" s="514"/>
      <c r="G58" s="515"/>
    </row>
    <row r="59" spans="1:7">
      <c r="A59" s="507"/>
      <c r="B59" s="508"/>
      <c r="C59" s="509"/>
      <c r="D59" s="513" t="s">
        <v>185</v>
      </c>
      <c r="E59" s="514"/>
      <c r="F59" s="514"/>
      <c r="G59" s="515"/>
    </row>
    <row r="60" spans="1:7">
      <c r="A60" s="532" t="s">
        <v>186</v>
      </c>
      <c r="B60" s="533"/>
      <c r="C60" s="534"/>
      <c r="D60" s="497">
        <v>0</v>
      </c>
      <c r="E60" s="498"/>
      <c r="F60" s="498"/>
      <c r="G60" s="499"/>
    </row>
    <row r="61" spans="1:7">
      <c r="A61" s="532" t="s">
        <v>187</v>
      </c>
      <c r="B61" s="533"/>
      <c r="C61" s="534"/>
      <c r="D61" s="497">
        <v>1</v>
      </c>
      <c r="E61" s="498"/>
      <c r="F61" s="498"/>
      <c r="G61" s="499"/>
    </row>
    <row r="62" spans="1:7" ht="13.5" thickBot="1">
      <c r="A62" s="535" t="s">
        <v>188</v>
      </c>
      <c r="B62" s="536"/>
      <c r="C62" s="537"/>
      <c r="D62" s="500">
        <v>2</v>
      </c>
      <c r="E62" s="501"/>
      <c r="F62" s="501"/>
      <c r="G62" s="502"/>
    </row>
    <row r="63" spans="1:7">
      <c r="A63" s="133"/>
      <c r="B63" s="133"/>
      <c r="C63" s="133"/>
      <c r="D63" s="133"/>
      <c r="E63" s="133"/>
      <c r="F63" s="133"/>
      <c r="G63" s="133"/>
    </row>
    <row r="64" spans="1:7">
      <c r="A64" s="503" t="s">
        <v>458</v>
      </c>
      <c r="B64" s="503"/>
      <c r="C64" s="503"/>
      <c r="D64" s="503"/>
      <c r="E64" s="503"/>
      <c r="F64" s="503"/>
      <c r="G64" s="503"/>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83"/>
  <sheetViews>
    <sheetView workbookViewId="0">
      <selection activeCell="I9" sqref="I9"/>
    </sheetView>
  </sheetViews>
  <sheetFormatPr baseColWidth="10" defaultRowHeight="12.75"/>
  <cols>
    <col min="1" max="3" width="13.42578125" customWidth="1"/>
    <col min="4" max="4" width="22.42578125" customWidth="1"/>
    <col min="7" max="7" width="21.1406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33"/>
      <c r="B4" s="133"/>
      <c r="C4" s="133"/>
      <c r="D4" s="133"/>
      <c r="E4" s="133"/>
      <c r="F4" s="133"/>
      <c r="G4" s="133"/>
    </row>
    <row r="5" spans="1:9" ht="13.5" thickBot="1">
      <c r="A5" s="471" t="s">
        <v>15</v>
      </c>
      <c r="B5" s="488" t="s">
        <v>16</v>
      </c>
      <c r="C5" s="489"/>
      <c r="D5" s="471" t="s">
        <v>17</v>
      </c>
      <c r="E5" s="488" t="s">
        <v>409</v>
      </c>
      <c r="F5" s="489"/>
      <c r="G5" s="479" t="s">
        <v>19</v>
      </c>
      <c r="I5" s="65"/>
    </row>
    <row r="6" spans="1:9">
      <c r="A6" s="487"/>
      <c r="B6" s="135" t="s">
        <v>20</v>
      </c>
      <c r="C6" s="135" t="s">
        <v>22</v>
      </c>
      <c r="D6" s="487"/>
      <c r="E6" s="471" t="s">
        <v>24</v>
      </c>
      <c r="F6" s="471" t="s">
        <v>25</v>
      </c>
      <c r="G6" s="480"/>
      <c r="I6" s="65"/>
    </row>
    <row r="7" spans="1:9" ht="51.75" thickBot="1">
      <c r="A7" s="472"/>
      <c r="B7" s="137" t="s">
        <v>21</v>
      </c>
      <c r="C7" s="137" t="s">
        <v>23</v>
      </c>
      <c r="D7" s="472"/>
      <c r="E7" s="472"/>
      <c r="F7" s="472"/>
      <c r="G7" s="481"/>
      <c r="I7" s="138"/>
    </row>
    <row r="8" spans="1:9" ht="51.75" thickBot="1">
      <c r="A8" s="479" t="s">
        <v>315</v>
      </c>
      <c r="B8" s="482" t="s">
        <v>382</v>
      </c>
      <c r="C8" s="482"/>
      <c r="D8" s="142" t="s">
        <v>26</v>
      </c>
      <c r="E8" s="125">
        <v>15</v>
      </c>
      <c r="F8" s="125">
        <v>0</v>
      </c>
      <c r="G8" s="125" t="s">
        <v>504</v>
      </c>
      <c r="I8" s="138"/>
    </row>
    <row r="9" spans="1:9" ht="47.25" customHeight="1">
      <c r="A9" s="480"/>
      <c r="B9" s="483"/>
      <c r="C9" s="483"/>
      <c r="D9" s="482" t="s">
        <v>27</v>
      </c>
      <c r="E9" s="440">
        <v>5</v>
      </c>
      <c r="F9" s="440">
        <v>0</v>
      </c>
      <c r="G9" s="440" t="s">
        <v>421</v>
      </c>
      <c r="I9" s="138"/>
    </row>
    <row r="10" spans="1:9" ht="18" customHeight="1" thickBot="1">
      <c r="A10" s="480"/>
      <c r="B10" s="483"/>
      <c r="C10" s="483"/>
      <c r="D10" s="484"/>
      <c r="E10" s="441"/>
      <c r="F10" s="441"/>
      <c r="G10" s="441"/>
      <c r="I10" s="138"/>
    </row>
    <row r="11" spans="1:9" ht="18.75" customHeight="1" thickBot="1">
      <c r="A11" s="480"/>
      <c r="B11" s="483"/>
      <c r="C11" s="483"/>
      <c r="D11" s="137" t="s">
        <v>28</v>
      </c>
      <c r="E11" s="126">
        <v>0</v>
      </c>
      <c r="F11" s="126">
        <v>15</v>
      </c>
      <c r="G11" s="126"/>
      <c r="I11" s="65"/>
    </row>
    <row r="12" spans="1:9" ht="43.5" customHeight="1" thickBot="1">
      <c r="A12" s="480"/>
      <c r="B12" s="483"/>
      <c r="C12" s="483"/>
      <c r="D12" s="137" t="s">
        <v>29</v>
      </c>
      <c r="E12" s="126">
        <v>10</v>
      </c>
      <c r="F12" s="126">
        <v>0</v>
      </c>
      <c r="G12" s="126" t="s">
        <v>529</v>
      </c>
    </row>
    <row r="13" spans="1:9" ht="51.75" thickBot="1">
      <c r="A13" s="480"/>
      <c r="B13" s="483"/>
      <c r="C13" s="483"/>
      <c r="D13" s="137" t="s">
        <v>30</v>
      </c>
      <c r="E13" s="126">
        <v>15</v>
      </c>
      <c r="F13" s="126">
        <v>0</v>
      </c>
      <c r="G13" s="126" t="s">
        <v>530</v>
      </c>
    </row>
    <row r="14" spans="1:9" ht="51.75" thickBot="1">
      <c r="A14" s="480"/>
      <c r="B14" s="483"/>
      <c r="C14" s="483"/>
      <c r="D14" s="137" t="s">
        <v>31</v>
      </c>
      <c r="E14" s="126">
        <v>10</v>
      </c>
      <c r="F14" s="126">
        <v>0</v>
      </c>
      <c r="G14" s="126" t="s">
        <v>531</v>
      </c>
    </row>
    <row r="15" spans="1:9" ht="39" thickBot="1">
      <c r="A15" s="480"/>
      <c r="B15" s="483"/>
      <c r="C15" s="483"/>
      <c r="D15" s="137" t="s">
        <v>32</v>
      </c>
      <c r="E15" s="126">
        <v>30</v>
      </c>
      <c r="F15" s="126">
        <v>0</v>
      </c>
      <c r="G15" s="126" t="s">
        <v>481</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7"/>
      <c r="B20" s="477"/>
      <c r="C20" s="415" t="s">
        <v>34</v>
      </c>
      <c r="D20" s="415"/>
      <c r="E20" s="415"/>
      <c r="F20" s="457" t="s">
        <v>215</v>
      </c>
      <c r="G20" s="457"/>
    </row>
    <row r="21" spans="1:7" ht="15.75" customHeight="1">
      <c r="A21" s="477"/>
      <c r="B21" s="477"/>
      <c r="C21" s="415"/>
      <c r="D21" s="415"/>
      <c r="E21" s="415"/>
      <c r="F21" s="457" t="s">
        <v>216</v>
      </c>
      <c r="G21" s="457"/>
    </row>
    <row r="22" spans="1:7" ht="15.75" customHeight="1">
      <c r="A22" s="477"/>
      <c r="B22" s="477"/>
      <c r="C22" s="415"/>
      <c r="D22" s="415"/>
      <c r="E22" s="415"/>
      <c r="F22" s="469" t="s">
        <v>217</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1.75" thickBot="1">
      <c r="A27" s="479" t="s">
        <v>318</v>
      </c>
      <c r="B27" s="482" t="s">
        <v>382</v>
      </c>
      <c r="C27" s="482"/>
      <c r="D27" s="137" t="s">
        <v>26</v>
      </c>
      <c r="E27" s="126">
        <v>15</v>
      </c>
      <c r="F27" s="126">
        <v>0</v>
      </c>
      <c r="G27" s="125" t="s">
        <v>504</v>
      </c>
    </row>
    <row r="28" spans="1:7" ht="30.75" customHeight="1">
      <c r="A28" s="480"/>
      <c r="B28" s="483"/>
      <c r="C28" s="483"/>
      <c r="D28" s="482" t="s">
        <v>27</v>
      </c>
      <c r="E28" s="440">
        <v>5</v>
      </c>
      <c r="F28" s="440">
        <v>0</v>
      </c>
      <c r="G28" s="440" t="s">
        <v>421</v>
      </c>
    </row>
    <row r="29" spans="1:7" ht="36.75" customHeight="1" thickBot="1">
      <c r="A29" s="480"/>
      <c r="B29" s="483"/>
      <c r="C29" s="483"/>
      <c r="D29" s="484"/>
      <c r="E29" s="441"/>
      <c r="F29" s="441"/>
      <c r="G29" s="441"/>
    </row>
    <row r="30" spans="1:7" ht="30" customHeight="1" thickBot="1">
      <c r="A30" s="480"/>
      <c r="B30" s="483"/>
      <c r="C30" s="483"/>
      <c r="D30" s="137" t="s">
        <v>28</v>
      </c>
      <c r="E30" s="126">
        <v>0</v>
      </c>
      <c r="F30" s="126">
        <v>15</v>
      </c>
      <c r="G30" s="126"/>
    </row>
    <row r="31" spans="1:7" ht="38.25" customHeight="1" thickBot="1">
      <c r="A31" s="480"/>
      <c r="B31" s="483"/>
      <c r="C31" s="483"/>
      <c r="D31" s="137" t="s">
        <v>29</v>
      </c>
      <c r="E31" s="126">
        <v>10</v>
      </c>
      <c r="F31" s="126">
        <v>0</v>
      </c>
      <c r="G31" s="126" t="s">
        <v>529</v>
      </c>
    </row>
    <row r="32" spans="1:7" ht="51.75" thickBot="1">
      <c r="A32" s="480"/>
      <c r="B32" s="483"/>
      <c r="C32" s="483"/>
      <c r="D32" s="137" t="s">
        <v>30</v>
      </c>
      <c r="E32" s="126">
        <v>15</v>
      </c>
      <c r="F32" s="126">
        <v>0</v>
      </c>
      <c r="G32" s="126" t="s">
        <v>530</v>
      </c>
    </row>
    <row r="33" spans="1:7" ht="51.75" thickBot="1">
      <c r="A33" s="480"/>
      <c r="B33" s="483"/>
      <c r="C33" s="483"/>
      <c r="D33" s="137" t="s">
        <v>31</v>
      </c>
      <c r="E33" s="126">
        <v>10</v>
      </c>
      <c r="F33" s="126">
        <v>0</v>
      </c>
      <c r="G33" s="126" t="s">
        <v>531</v>
      </c>
    </row>
    <row r="34" spans="1:7" ht="39" thickBot="1">
      <c r="A34" s="480"/>
      <c r="B34" s="483"/>
      <c r="C34" s="483"/>
      <c r="D34" s="137" t="s">
        <v>32</v>
      </c>
      <c r="E34" s="126">
        <v>30</v>
      </c>
      <c r="F34" s="126"/>
      <c r="G34" s="126" t="s">
        <v>481</v>
      </c>
    </row>
    <row r="35" spans="1:7" ht="13.5" thickBot="1">
      <c r="A35" s="481"/>
      <c r="B35" s="484"/>
      <c r="C35" s="484"/>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7"/>
      <c r="B39" s="477"/>
      <c r="C39" s="415" t="s">
        <v>34</v>
      </c>
      <c r="D39" s="415"/>
      <c r="E39" s="415"/>
      <c r="F39" s="457" t="s">
        <v>215</v>
      </c>
      <c r="G39" s="457"/>
    </row>
    <row r="40" spans="1:7" ht="15.75" customHeight="1">
      <c r="A40" s="477"/>
      <c r="B40" s="477"/>
      <c r="C40" s="415"/>
      <c r="D40" s="415"/>
      <c r="E40" s="415"/>
      <c r="F40" s="457" t="s">
        <v>216</v>
      </c>
      <c r="G40" s="457"/>
    </row>
    <row r="41" spans="1:7" ht="15.75" customHeight="1">
      <c r="A41" s="477"/>
      <c r="B41" s="477"/>
      <c r="C41" s="415"/>
      <c r="D41" s="415"/>
      <c r="E41" s="415"/>
      <c r="F41" s="469" t="s">
        <v>217</v>
      </c>
      <c r="G41" s="470"/>
    </row>
    <row r="42" spans="1:7" ht="13.5" thickBot="1">
      <c r="A42" s="193"/>
      <c r="B42" s="153"/>
      <c r="C42" s="153"/>
      <c r="D42" s="154"/>
      <c r="E42" s="193"/>
      <c r="F42" s="193"/>
      <c r="G42" s="193"/>
    </row>
    <row r="43" spans="1:7" ht="13.5" thickBot="1">
      <c r="A43" s="471" t="s">
        <v>15</v>
      </c>
      <c r="B43" s="488" t="s">
        <v>16</v>
      </c>
      <c r="C43" s="489"/>
      <c r="D43" s="471" t="s">
        <v>17</v>
      </c>
      <c r="E43" s="488" t="s">
        <v>409</v>
      </c>
      <c r="F43" s="489"/>
      <c r="G43" s="479" t="s">
        <v>19</v>
      </c>
    </row>
    <row r="44" spans="1:7">
      <c r="A44" s="487"/>
      <c r="B44" s="135" t="s">
        <v>20</v>
      </c>
      <c r="C44" s="135" t="s">
        <v>22</v>
      </c>
      <c r="D44" s="487"/>
      <c r="E44" s="471" t="s">
        <v>24</v>
      </c>
      <c r="F44" s="471" t="s">
        <v>25</v>
      </c>
      <c r="G44" s="480"/>
    </row>
    <row r="45" spans="1:7" ht="51.75" thickBot="1">
      <c r="A45" s="472"/>
      <c r="B45" s="137" t="s">
        <v>21</v>
      </c>
      <c r="C45" s="137" t="s">
        <v>23</v>
      </c>
      <c r="D45" s="472"/>
      <c r="E45" s="472"/>
      <c r="F45" s="472"/>
      <c r="G45" s="481"/>
    </row>
    <row r="46" spans="1:7" ht="80.25" customHeight="1" thickBot="1">
      <c r="A46" s="479" t="s">
        <v>320</v>
      </c>
      <c r="B46" s="482" t="s">
        <v>382</v>
      </c>
      <c r="C46" s="482"/>
      <c r="D46" s="137" t="s">
        <v>26</v>
      </c>
      <c r="E46" s="126">
        <v>15</v>
      </c>
      <c r="F46" s="126">
        <v>0</v>
      </c>
      <c r="G46" s="126" t="s">
        <v>532</v>
      </c>
    </row>
    <row r="47" spans="1:7" ht="45" customHeight="1">
      <c r="A47" s="480"/>
      <c r="B47" s="483"/>
      <c r="C47" s="483"/>
      <c r="D47" s="482" t="s">
        <v>27</v>
      </c>
      <c r="E47" s="440">
        <v>5</v>
      </c>
      <c r="F47" s="440">
        <v>0</v>
      </c>
      <c r="G47" s="440" t="s">
        <v>421</v>
      </c>
    </row>
    <row r="48" spans="1:7" ht="23.25" customHeight="1" thickBot="1">
      <c r="A48" s="480"/>
      <c r="B48" s="483"/>
      <c r="C48" s="483"/>
      <c r="D48" s="484"/>
      <c r="E48" s="441"/>
      <c r="F48" s="441"/>
      <c r="G48" s="441"/>
    </row>
    <row r="49" spans="1:7" ht="24" customHeight="1" thickBot="1">
      <c r="A49" s="480"/>
      <c r="B49" s="483"/>
      <c r="C49" s="483"/>
      <c r="D49" s="137" t="s">
        <v>28</v>
      </c>
      <c r="E49" s="126">
        <v>0</v>
      </c>
      <c r="F49" s="126">
        <v>15</v>
      </c>
      <c r="G49" s="126"/>
    </row>
    <row r="50" spans="1:7" ht="24" customHeight="1" thickBot="1">
      <c r="A50" s="480"/>
      <c r="B50" s="483"/>
      <c r="C50" s="483"/>
      <c r="D50" s="137" t="s">
        <v>29</v>
      </c>
      <c r="E50" s="126">
        <v>10</v>
      </c>
      <c r="F50" s="126">
        <v>0</v>
      </c>
      <c r="G50" s="126" t="s">
        <v>533</v>
      </c>
    </row>
    <row r="51" spans="1:7" ht="51.75" thickBot="1">
      <c r="A51" s="480"/>
      <c r="B51" s="483"/>
      <c r="C51" s="483"/>
      <c r="D51" s="137" t="s">
        <v>30</v>
      </c>
      <c r="E51" s="126">
        <v>15</v>
      </c>
      <c r="F51" s="126">
        <v>0</v>
      </c>
      <c r="G51" s="126" t="s">
        <v>263</v>
      </c>
    </row>
    <row r="52" spans="1:7" ht="60.75" customHeight="1" thickBot="1">
      <c r="A52" s="480"/>
      <c r="B52" s="483"/>
      <c r="C52" s="483"/>
      <c r="D52" s="137" t="s">
        <v>31</v>
      </c>
      <c r="E52" s="126">
        <v>10</v>
      </c>
      <c r="F52" s="126">
        <v>0</v>
      </c>
      <c r="G52" s="126" t="s">
        <v>534</v>
      </c>
    </row>
    <row r="53" spans="1:7" ht="60" customHeight="1" thickBot="1">
      <c r="A53" s="480"/>
      <c r="B53" s="483"/>
      <c r="C53" s="483"/>
      <c r="D53" s="137" t="s">
        <v>32</v>
      </c>
      <c r="E53" s="126">
        <v>0</v>
      </c>
      <c r="F53" s="126">
        <v>30</v>
      </c>
      <c r="G53" s="186" t="s">
        <v>535</v>
      </c>
    </row>
    <row r="54" spans="1:7" ht="13.5" thickBot="1">
      <c r="A54" s="481"/>
      <c r="B54" s="484"/>
      <c r="C54" s="484"/>
      <c r="D54" s="195" t="s">
        <v>33</v>
      </c>
      <c r="E54" s="151">
        <v>55</v>
      </c>
      <c r="F54" s="151">
        <v>45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c r="A58" s="477"/>
      <c r="B58" s="477"/>
      <c r="C58" s="415" t="s">
        <v>34</v>
      </c>
      <c r="D58" s="415"/>
      <c r="E58" s="415"/>
      <c r="F58" s="457" t="s">
        <v>215</v>
      </c>
      <c r="G58" s="457"/>
    </row>
    <row r="59" spans="1:7">
      <c r="A59" s="477"/>
      <c r="B59" s="477"/>
      <c r="C59" s="415"/>
      <c r="D59" s="415"/>
      <c r="E59" s="415"/>
      <c r="F59" s="457" t="s">
        <v>216</v>
      </c>
      <c r="G59" s="457"/>
    </row>
    <row r="60" spans="1:7">
      <c r="A60" s="477"/>
      <c r="B60" s="477"/>
      <c r="C60" s="415"/>
      <c r="D60" s="415"/>
      <c r="E60" s="415"/>
      <c r="F60" s="469" t="s">
        <v>217</v>
      </c>
      <c r="G60" s="470"/>
    </row>
    <row r="61" spans="1:7" ht="13.5" thickBot="1">
      <c r="A61" s="193"/>
      <c r="B61" s="153"/>
      <c r="C61" s="153"/>
      <c r="D61" s="154"/>
      <c r="E61" s="193"/>
      <c r="F61" s="193"/>
      <c r="G61" s="193"/>
    </row>
    <row r="62" spans="1:7" ht="13.5" thickBot="1">
      <c r="A62" s="471" t="s">
        <v>15</v>
      </c>
      <c r="B62" s="488" t="s">
        <v>16</v>
      </c>
      <c r="C62" s="489"/>
      <c r="D62" s="471" t="s">
        <v>17</v>
      </c>
      <c r="E62" s="488" t="s">
        <v>409</v>
      </c>
      <c r="F62" s="489"/>
      <c r="G62" s="479" t="s">
        <v>19</v>
      </c>
    </row>
    <row r="63" spans="1:7">
      <c r="A63" s="487"/>
      <c r="B63" s="135" t="s">
        <v>20</v>
      </c>
      <c r="C63" s="135" t="s">
        <v>22</v>
      </c>
      <c r="D63" s="487"/>
      <c r="E63" s="471" t="s">
        <v>24</v>
      </c>
      <c r="F63" s="471" t="s">
        <v>25</v>
      </c>
      <c r="G63" s="480"/>
    </row>
    <row r="64" spans="1:7" ht="51.75" thickBot="1">
      <c r="A64" s="472"/>
      <c r="B64" s="137" t="s">
        <v>21</v>
      </c>
      <c r="C64" s="137" t="s">
        <v>23</v>
      </c>
      <c r="D64" s="472"/>
      <c r="E64" s="472"/>
      <c r="F64" s="472"/>
      <c r="G64" s="481"/>
    </row>
    <row r="65" spans="1:7" ht="51.75" thickBot="1">
      <c r="A65" s="479" t="s">
        <v>536</v>
      </c>
      <c r="B65" s="482" t="s">
        <v>382</v>
      </c>
      <c r="C65" s="482"/>
      <c r="D65" s="137" t="s">
        <v>26</v>
      </c>
      <c r="E65" s="126">
        <v>15</v>
      </c>
      <c r="F65" s="126">
        <v>0</v>
      </c>
      <c r="G65" s="126" t="s">
        <v>472</v>
      </c>
    </row>
    <row r="66" spans="1:7" ht="22.5" customHeight="1">
      <c r="A66" s="480"/>
      <c r="B66" s="483"/>
      <c r="C66" s="483"/>
      <c r="D66" s="482" t="s">
        <v>27</v>
      </c>
      <c r="E66" s="440">
        <v>5</v>
      </c>
      <c r="F66" s="440">
        <v>0</v>
      </c>
      <c r="G66" s="440" t="s">
        <v>421</v>
      </c>
    </row>
    <row r="67" spans="1:7" ht="30" customHeight="1" thickBot="1">
      <c r="A67" s="480"/>
      <c r="B67" s="483"/>
      <c r="C67" s="483"/>
      <c r="D67" s="484"/>
      <c r="E67" s="441"/>
      <c r="F67" s="441"/>
      <c r="G67" s="441"/>
    </row>
    <row r="68" spans="1:7" ht="29.25" customHeight="1" thickBot="1">
      <c r="A68" s="480"/>
      <c r="B68" s="483"/>
      <c r="C68" s="483"/>
      <c r="D68" s="137" t="s">
        <v>28</v>
      </c>
      <c r="E68" s="126">
        <v>0</v>
      </c>
      <c r="F68" s="126">
        <v>15</v>
      </c>
      <c r="G68" s="126"/>
    </row>
    <row r="69" spans="1:7" ht="28.5" customHeight="1" thickBot="1">
      <c r="A69" s="480"/>
      <c r="B69" s="483"/>
      <c r="C69" s="483"/>
      <c r="D69" s="137" t="s">
        <v>29</v>
      </c>
      <c r="E69" s="126">
        <v>10</v>
      </c>
      <c r="F69" s="126">
        <v>0</v>
      </c>
      <c r="G69" s="126" t="s">
        <v>537</v>
      </c>
    </row>
    <row r="70" spans="1:7" ht="51.75" thickBot="1">
      <c r="A70" s="480"/>
      <c r="B70" s="483"/>
      <c r="C70" s="483"/>
      <c r="D70" s="137" t="s">
        <v>30</v>
      </c>
      <c r="E70" s="126">
        <v>15</v>
      </c>
      <c r="F70" s="126">
        <v>0</v>
      </c>
      <c r="G70" s="126" t="s">
        <v>269</v>
      </c>
    </row>
    <row r="71" spans="1:7" ht="51.75" thickBot="1">
      <c r="A71" s="480"/>
      <c r="B71" s="483"/>
      <c r="C71" s="483"/>
      <c r="D71" s="137" t="s">
        <v>31</v>
      </c>
      <c r="E71" s="126">
        <v>10</v>
      </c>
      <c r="F71" s="126">
        <v>0</v>
      </c>
      <c r="G71" s="126" t="s">
        <v>538</v>
      </c>
    </row>
    <row r="72" spans="1:7" ht="39" thickBot="1">
      <c r="A72" s="480"/>
      <c r="B72" s="483"/>
      <c r="C72" s="483"/>
      <c r="D72" s="137" t="s">
        <v>32</v>
      </c>
      <c r="E72" s="126">
        <v>30</v>
      </c>
      <c r="F72" s="126"/>
      <c r="G72" s="126" t="s">
        <v>539</v>
      </c>
    </row>
    <row r="73" spans="1:7" ht="13.5" thickBot="1">
      <c r="A73" s="481"/>
      <c r="B73" s="484"/>
      <c r="C73" s="484"/>
      <c r="D73" s="195" t="s">
        <v>33</v>
      </c>
      <c r="E73" s="151">
        <v>100</v>
      </c>
      <c r="F73" s="151">
        <v>0</v>
      </c>
      <c r="G73" s="151"/>
    </row>
    <row r="74" spans="1:7">
      <c r="A74" s="193"/>
      <c r="B74" s="153"/>
      <c r="C74" s="153"/>
      <c r="D74" s="154"/>
      <c r="E74" s="193"/>
      <c r="F74" s="193"/>
      <c r="G74" s="193"/>
    </row>
    <row r="75" spans="1:7" ht="13.5" thickBot="1">
      <c r="A75" s="133"/>
      <c r="B75" s="133"/>
      <c r="C75" s="133"/>
      <c r="D75" s="133"/>
      <c r="E75" s="133"/>
      <c r="F75" s="133"/>
      <c r="G75" s="133"/>
    </row>
    <row r="76" spans="1:7">
      <c r="A76" s="504" t="s">
        <v>182</v>
      </c>
      <c r="B76" s="505"/>
      <c r="C76" s="506"/>
      <c r="D76" s="510" t="s">
        <v>183</v>
      </c>
      <c r="E76" s="511"/>
      <c r="F76" s="511"/>
      <c r="G76" s="512"/>
    </row>
    <row r="77" spans="1:7">
      <c r="A77" s="507"/>
      <c r="B77" s="508"/>
      <c r="C77" s="509"/>
      <c r="D77" s="513" t="s">
        <v>184</v>
      </c>
      <c r="E77" s="514"/>
      <c r="F77" s="514"/>
      <c r="G77" s="515"/>
    </row>
    <row r="78" spans="1:7">
      <c r="A78" s="507"/>
      <c r="B78" s="508"/>
      <c r="C78" s="509"/>
      <c r="D78" s="513" t="s">
        <v>185</v>
      </c>
      <c r="E78" s="514"/>
      <c r="F78" s="514"/>
      <c r="G78" s="515"/>
    </row>
    <row r="79" spans="1:7">
      <c r="A79" s="532" t="s">
        <v>186</v>
      </c>
      <c r="B79" s="533"/>
      <c r="C79" s="534"/>
      <c r="D79" s="497">
        <v>0</v>
      </c>
      <c r="E79" s="498"/>
      <c r="F79" s="498"/>
      <c r="G79" s="499"/>
    </row>
    <row r="80" spans="1:7">
      <c r="A80" s="532" t="s">
        <v>187</v>
      </c>
      <c r="B80" s="533"/>
      <c r="C80" s="534"/>
      <c r="D80" s="497">
        <v>1</v>
      </c>
      <c r="E80" s="498"/>
      <c r="F80" s="498"/>
      <c r="G80" s="499"/>
    </row>
    <row r="81" spans="1:7" ht="13.5" thickBot="1">
      <c r="A81" s="535" t="s">
        <v>188</v>
      </c>
      <c r="B81" s="536"/>
      <c r="C81" s="537"/>
      <c r="D81" s="500">
        <v>2</v>
      </c>
      <c r="E81" s="501"/>
      <c r="F81" s="501"/>
      <c r="G81" s="502"/>
    </row>
    <row r="82" spans="1:7">
      <c r="A82" s="133"/>
      <c r="B82" s="133"/>
      <c r="C82" s="133"/>
      <c r="D82" s="133"/>
      <c r="E82" s="133"/>
      <c r="F82" s="133"/>
      <c r="G82" s="133"/>
    </row>
    <row r="83" spans="1:7">
      <c r="A83" s="503" t="s">
        <v>458</v>
      </c>
      <c r="B83" s="503"/>
      <c r="C83" s="503"/>
      <c r="D83" s="503"/>
      <c r="E83" s="503"/>
      <c r="F83" s="503"/>
      <c r="G83" s="503"/>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33"/>
      <c r="B4" s="133"/>
      <c r="C4" s="133"/>
      <c r="D4" s="133"/>
      <c r="E4" s="133"/>
      <c r="F4" s="133"/>
      <c r="G4" s="133"/>
    </row>
    <row r="5" spans="1:9" ht="13.5" thickBot="1">
      <c r="A5" s="471" t="s">
        <v>15</v>
      </c>
      <c r="B5" s="488" t="s">
        <v>16</v>
      </c>
      <c r="C5" s="489"/>
      <c r="D5" s="471" t="s">
        <v>17</v>
      </c>
      <c r="E5" s="488" t="s">
        <v>409</v>
      </c>
      <c r="F5" s="489"/>
      <c r="G5" s="479" t="s">
        <v>19</v>
      </c>
    </row>
    <row r="6" spans="1:9">
      <c r="A6" s="487"/>
      <c r="B6" s="135" t="s">
        <v>20</v>
      </c>
      <c r="C6" s="135" t="s">
        <v>22</v>
      </c>
      <c r="D6" s="487"/>
      <c r="E6" s="471" t="s">
        <v>24</v>
      </c>
      <c r="F6" s="471" t="s">
        <v>25</v>
      </c>
      <c r="G6" s="480"/>
      <c r="I6" s="65"/>
    </row>
    <row r="7" spans="1:9" ht="51.75" thickBot="1">
      <c r="A7" s="472"/>
      <c r="B7" s="137" t="s">
        <v>21</v>
      </c>
      <c r="C7" s="137" t="s">
        <v>23</v>
      </c>
      <c r="D7" s="472"/>
      <c r="E7" s="472"/>
      <c r="F7" s="472"/>
      <c r="G7" s="481"/>
      <c r="I7" s="138"/>
    </row>
    <row r="8" spans="1:9" ht="51.75" thickBot="1">
      <c r="A8" s="479" t="s">
        <v>326</v>
      </c>
      <c r="B8" s="482" t="s">
        <v>382</v>
      </c>
      <c r="C8" s="482"/>
      <c r="D8" s="142" t="s">
        <v>26</v>
      </c>
      <c r="E8" s="125">
        <v>15</v>
      </c>
      <c r="F8" s="125">
        <v>0</v>
      </c>
      <c r="G8" s="125" t="s">
        <v>540</v>
      </c>
      <c r="I8" s="138"/>
    </row>
    <row r="9" spans="1:9" ht="44.25" customHeight="1">
      <c r="A9" s="480"/>
      <c r="B9" s="483"/>
      <c r="C9" s="483"/>
      <c r="D9" s="482" t="s">
        <v>27</v>
      </c>
      <c r="E9" s="440">
        <v>5</v>
      </c>
      <c r="F9" s="440">
        <v>0</v>
      </c>
      <c r="G9" s="440" t="s">
        <v>541</v>
      </c>
      <c r="I9" s="138"/>
    </row>
    <row r="10" spans="1:9" ht="13.5" thickBot="1">
      <c r="A10" s="480"/>
      <c r="B10" s="483"/>
      <c r="C10" s="483"/>
      <c r="D10" s="484"/>
      <c r="E10" s="441"/>
      <c r="F10" s="441"/>
      <c r="G10" s="441"/>
      <c r="I10" s="138"/>
    </row>
    <row r="11" spans="1:9" ht="18.75" customHeight="1" thickBot="1">
      <c r="A11" s="480"/>
      <c r="B11" s="483"/>
      <c r="C11" s="483"/>
      <c r="D11" s="137" t="s">
        <v>28</v>
      </c>
      <c r="E11" s="126">
        <v>0</v>
      </c>
      <c r="F11" s="126">
        <v>15</v>
      </c>
      <c r="G11" s="126"/>
    </row>
    <row r="12" spans="1:9" ht="21" customHeight="1" thickBot="1">
      <c r="A12" s="480"/>
      <c r="B12" s="483"/>
      <c r="C12" s="483"/>
      <c r="D12" s="137" t="s">
        <v>29</v>
      </c>
      <c r="E12" s="126">
        <v>10</v>
      </c>
      <c r="F12" s="126">
        <v>0</v>
      </c>
      <c r="G12" s="126" t="s">
        <v>428</v>
      </c>
    </row>
    <row r="13" spans="1:9" ht="51.75" thickBot="1">
      <c r="A13" s="480"/>
      <c r="B13" s="483"/>
      <c r="C13" s="483"/>
      <c r="D13" s="137" t="s">
        <v>30</v>
      </c>
      <c r="E13" s="126">
        <v>15</v>
      </c>
      <c r="F13" s="126">
        <v>0</v>
      </c>
      <c r="G13" s="126" t="s">
        <v>263</v>
      </c>
    </row>
    <row r="14" spans="1:9" ht="51.75" thickBot="1">
      <c r="A14" s="480"/>
      <c r="B14" s="483"/>
      <c r="C14" s="483"/>
      <c r="D14" s="137" t="s">
        <v>31</v>
      </c>
      <c r="E14" s="126">
        <v>10</v>
      </c>
      <c r="F14" s="126">
        <v>0</v>
      </c>
      <c r="G14" s="126" t="s">
        <v>428</v>
      </c>
    </row>
    <row r="15" spans="1:9" ht="39" thickBot="1">
      <c r="A15" s="480"/>
      <c r="B15" s="483"/>
      <c r="C15" s="483"/>
      <c r="D15" s="137" t="s">
        <v>32</v>
      </c>
      <c r="E15" s="126">
        <v>30</v>
      </c>
      <c r="F15" s="126">
        <v>0</v>
      </c>
      <c r="G15" s="126" t="s">
        <v>542</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7"/>
      <c r="B20" s="477"/>
      <c r="C20" s="415" t="s">
        <v>34</v>
      </c>
      <c r="D20" s="415"/>
      <c r="E20" s="415"/>
      <c r="F20" s="457" t="s">
        <v>215</v>
      </c>
      <c r="G20" s="457"/>
    </row>
    <row r="21" spans="1:7" ht="15.75" customHeight="1">
      <c r="A21" s="477"/>
      <c r="B21" s="477"/>
      <c r="C21" s="415"/>
      <c r="D21" s="415"/>
      <c r="E21" s="415"/>
      <c r="F21" s="457" t="s">
        <v>216</v>
      </c>
      <c r="G21" s="457"/>
    </row>
    <row r="22" spans="1:7" ht="17.25" customHeight="1">
      <c r="A22" s="477"/>
      <c r="B22" s="477"/>
      <c r="C22" s="415"/>
      <c r="D22" s="415"/>
      <c r="E22" s="415"/>
      <c r="F22" s="469" t="s">
        <v>217</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1.75" thickBot="1">
      <c r="A27" s="479" t="s">
        <v>327</v>
      </c>
      <c r="B27" s="482" t="s">
        <v>382</v>
      </c>
      <c r="C27" s="482"/>
      <c r="D27" s="137" t="s">
        <v>26</v>
      </c>
      <c r="E27" s="126">
        <v>15</v>
      </c>
      <c r="F27" s="126">
        <v>0</v>
      </c>
      <c r="G27" s="125" t="s">
        <v>540</v>
      </c>
    </row>
    <row r="28" spans="1:7">
      <c r="A28" s="480"/>
      <c r="B28" s="483"/>
      <c r="C28" s="483"/>
      <c r="D28" s="482" t="s">
        <v>27</v>
      </c>
      <c r="E28" s="440">
        <v>5</v>
      </c>
      <c r="F28" s="440">
        <v>0</v>
      </c>
      <c r="G28" s="440" t="s">
        <v>541</v>
      </c>
    </row>
    <row r="29" spans="1:7" ht="13.5" thickBot="1">
      <c r="A29" s="480"/>
      <c r="B29" s="483"/>
      <c r="C29" s="483"/>
      <c r="D29" s="484"/>
      <c r="E29" s="441"/>
      <c r="F29" s="441"/>
      <c r="G29" s="441"/>
    </row>
    <row r="30" spans="1:7" ht="13.5" thickBot="1">
      <c r="A30" s="480"/>
      <c r="B30" s="483"/>
      <c r="C30" s="483"/>
      <c r="D30" s="137" t="s">
        <v>28</v>
      </c>
      <c r="E30" s="126">
        <v>15</v>
      </c>
      <c r="F30" s="126">
        <v>0</v>
      </c>
      <c r="G30" s="126"/>
    </row>
    <row r="31" spans="1:7" ht="13.5" thickBot="1">
      <c r="A31" s="480"/>
      <c r="B31" s="483"/>
      <c r="C31" s="483"/>
      <c r="D31" s="137" t="s">
        <v>29</v>
      </c>
      <c r="E31" s="126">
        <v>10</v>
      </c>
      <c r="F31" s="126">
        <v>0</v>
      </c>
      <c r="G31" s="126" t="s">
        <v>428</v>
      </c>
    </row>
    <row r="32" spans="1:7" ht="51.75" thickBot="1">
      <c r="A32" s="480"/>
      <c r="B32" s="483"/>
      <c r="C32" s="483"/>
      <c r="D32" s="137" t="s">
        <v>30</v>
      </c>
      <c r="E32" s="126">
        <v>15</v>
      </c>
      <c r="F32" s="126">
        <v>0</v>
      </c>
      <c r="G32" s="126" t="s">
        <v>263</v>
      </c>
    </row>
    <row r="33" spans="1:7" ht="51.75" thickBot="1">
      <c r="A33" s="480"/>
      <c r="B33" s="483"/>
      <c r="C33" s="483"/>
      <c r="D33" s="137" t="s">
        <v>31</v>
      </c>
      <c r="E33" s="126">
        <v>10</v>
      </c>
      <c r="F33" s="126">
        <v>0</v>
      </c>
      <c r="G33" s="126" t="s">
        <v>428</v>
      </c>
    </row>
    <row r="34" spans="1:7" ht="39" thickBot="1">
      <c r="A34" s="480"/>
      <c r="B34" s="483"/>
      <c r="C34" s="483"/>
      <c r="D34" s="137" t="s">
        <v>32</v>
      </c>
      <c r="E34" s="126">
        <v>30</v>
      </c>
      <c r="F34" s="126"/>
      <c r="G34" s="126" t="s">
        <v>542</v>
      </c>
    </row>
    <row r="35" spans="1:7" ht="13.5" thickBot="1">
      <c r="A35" s="481"/>
      <c r="B35" s="484"/>
      <c r="C35" s="484"/>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7"/>
      <c r="B39" s="477"/>
      <c r="C39" s="415" t="s">
        <v>34</v>
      </c>
      <c r="D39" s="415"/>
      <c r="E39" s="415"/>
      <c r="F39" s="457" t="s">
        <v>215</v>
      </c>
      <c r="G39" s="457"/>
    </row>
    <row r="40" spans="1:7" ht="15.75" customHeight="1">
      <c r="A40" s="477"/>
      <c r="B40" s="477"/>
      <c r="C40" s="415"/>
      <c r="D40" s="415"/>
      <c r="E40" s="415"/>
      <c r="F40" s="457" t="s">
        <v>216</v>
      </c>
      <c r="G40" s="457"/>
    </row>
    <row r="41" spans="1:7" ht="15.75" customHeight="1">
      <c r="A41" s="477"/>
      <c r="B41" s="477"/>
      <c r="C41" s="415"/>
      <c r="D41" s="415"/>
      <c r="E41" s="415"/>
      <c r="F41" s="469" t="s">
        <v>217</v>
      </c>
      <c r="G41" s="470"/>
    </row>
    <row r="42" spans="1:7" ht="13.5" thickBot="1">
      <c r="A42" s="193"/>
      <c r="B42" s="153"/>
      <c r="C42" s="153"/>
      <c r="D42" s="154"/>
      <c r="E42" s="193"/>
      <c r="F42" s="193"/>
      <c r="G42" s="193"/>
    </row>
    <row r="43" spans="1:7" ht="13.5" thickBot="1">
      <c r="A43" s="471" t="s">
        <v>15</v>
      </c>
      <c r="B43" s="488" t="s">
        <v>16</v>
      </c>
      <c r="C43" s="489"/>
      <c r="D43" s="471" t="s">
        <v>17</v>
      </c>
      <c r="E43" s="488" t="s">
        <v>409</v>
      </c>
      <c r="F43" s="489"/>
      <c r="G43" s="479" t="s">
        <v>19</v>
      </c>
    </row>
    <row r="44" spans="1:7">
      <c r="A44" s="487"/>
      <c r="B44" s="135" t="s">
        <v>20</v>
      </c>
      <c r="C44" s="135" t="s">
        <v>22</v>
      </c>
      <c r="D44" s="487"/>
      <c r="E44" s="471" t="s">
        <v>24</v>
      </c>
      <c r="F44" s="471" t="s">
        <v>25</v>
      </c>
      <c r="G44" s="480"/>
    </row>
    <row r="45" spans="1:7" ht="51.75" thickBot="1">
      <c r="A45" s="472"/>
      <c r="B45" s="137" t="s">
        <v>21</v>
      </c>
      <c r="C45" s="137" t="s">
        <v>23</v>
      </c>
      <c r="D45" s="472"/>
      <c r="E45" s="472"/>
      <c r="F45" s="472"/>
      <c r="G45" s="481"/>
    </row>
    <row r="46" spans="1:7" ht="57" customHeight="1" thickBot="1">
      <c r="A46" s="479" t="s">
        <v>328</v>
      </c>
      <c r="B46" s="482" t="s">
        <v>382</v>
      </c>
      <c r="C46" s="482"/>
      <c r="D46" s="137" t="s">
        <v>26</v>
      </c>
      <c r="E46" s="126">
        <v>15</v>
      </c>
      <c r="F46" s="126">
        <v>0</v>
      </c>
      <c r="G46" s="126" t="s">
        <v>540</v>
      </c>
    </row>
    <row r="47" spans="1:7">
      <c r="A47" s="480"/>
      <c r="B47" s="483"/>
      <c r="C47" s="483"/>
      <c r="D47" s="482" t="s">
        <v>27</v>
      </c>
      <c r="E47" s="440">
        <v>5</v>
      </c>
      <c r="F47" s="440">
        <v>0</v>
      </c>
      <c r="G47" s="440" t="s">
        <v>302</v>
      </c>
    </row>
    <row r="48" spans="1:7" ht="13.5" thickBot="1">
      <c r="A48" s="480"/>
      <c r="B48" s="483"/>
      <c r="C48" s="483"/>
      <c r="D48" s="484"/>
      <c r="E48" s="441"/>
      <c r="F48" s="441"/>
      <c r="G48" s="441"/>
    </row>
    <row r="49" spans="1:7" ht="13.5" thickBot="1">
      <c r="A49" s="480"/>
      <c r="B49" s="483"/>
      <c r="C49" s="483"/>
      <c r="D49" s="137" t="s">
        <v>28</v>
      </c>
      <c r="E49" s="126">
        <v>0</v>
      </c>
      <c r="F49" s="126">
        <v>15</v>
      </c>
      <c r="G49" s="126"/>
    </row>
    <row r="50" spans="1:7" ht="33" customHeight="1" thickBot="1">
      <c r="A50" s="480"/>
      <c r="B50" s="483"/>
      <c r="C50" s="483"/>
      <c r="D50" s="137" t="s">
        <v>29</v>
      </c>
      <c r="E50" s="126">
        <v>10</v>
      </c>
      <c r="F50" s="126">
        <v>0</v>
      </c>
      <c r="G50" s="126" t="s">
        <v>543</v>
      </c>
    </row>
    <row r="51" spans="1:7" ht="51.75" thickBot="1">
      <c r="A51" s="480"/>
      <c r="B51" s="483"/>
      <c r="C51" s="483"/>
      <c r="D51" s="137" t="s">
        <v>30</v>
      </c>
      <c r="E51" s="126">
        <v>15</v>
      </c>
      <c r="F51" s="126">
        <v>0</v>
      </c>
      <c r="G51" s="126" t="s">
        <v>269</v>
      </c>
    </row>
    <row r="52" spans="1:7" ht="51.75" thickBot="1">
      <c r="A52" s="480"/>
      <c r="B52" s="483"/>
      <c r="C52" s="483"/>
      <c r="D52" s="137" t="s">
        <v>31</v>
      </c>
      <c r="E52" s="126">
        <v>10</v>
      </c>
      <c r="F52" s="126">
        <v>0</v>
      </c>
      <c r="G52" s="126" t="s">
        <v>543</v>
      </c>
    </row>
    <row r="53" spans="1:7" ht="39" thickBot="1">
      <c r="A53" s="480"/>
      <c r="B53" s="483"/>
      <c r="C53" s="483"/>
      <c r="D53" s="137" t="s">
        <v>32</v>
      </c>
      <c r="E53" s="126">
        <v>30</v>
      </c>
      <c r="F53" s="126"/>
      <c r="G53" s="126" t="s">
        <v>481</v>
      </c>
    </row>
    <row r="54" spans="1:7" ht="13.5" thickBot="1">
      <c r="A54" s="481"/>
      <c r="B54" s="484"/>
      <c r="C54" s="484"/>
      <c r="D54" s="195" t="s">
        <v>33</v>
      </c>
      <c r="E54" s="151">
        <v>85</v>
      </c>
      <c r="F54" s="151">
        <v>15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ht="15.75" customHeight="1">
      <c r="A58" s="477"/>
      <c r="B58" s="477"/>
      <c r="C58" s="415" t="s">
        <v>34</v>
      </c>
      <c r="D58" s="415"/>
      <c r="E58" s="415"/>
      <c r="F58" s="457" t="s">
        <v>215</v>
      </c>
      <c r="G58" s="457"/>
    </row>
    <row r="59" spans="1:7" ht="15.75" customHeight="1">
      <c r="A59" s="477"/>
      <c r="B59" s="477"/>
      <c r="C59" s="415"/>
      <c r="D59" s="415"/>
      <c r="E59" s="415"/>
      <c r="F59" s="457" t="s">
        <v>216</v>
      </c>
      <c r="G59" s="457"/>
    </row>
    <row r="60" spans="1:7" ht="15.75" customHeight="1">
      <c r="A60" s="477"/>
      <c r="B60" s="477"/>
      <c r="C60" s="415"/>
      <c r="D60" s="415"/>
      <c r="E60" s="415"/>
      <c r="F60" s="469" t="s">
        <v>217</v>
      </c>
      <c r="G60" s="470"/>
    </row>
    <row r="61" spans="1:7" ht="13.5" thickBot="1">
      <c r="A61" s="193"/>
      <c r="B61" s="153"/>
      <c r="C61" s="153"/>
      <c r="D61" s="154"/>
      <c r="E61" s="193"/>
      <c r="F61" s="193"/>
      <c r="G61" s="193"/>
    </row>
    <row r="62" spans="1:7" ht="13.5" thickBot="1">
      <c r="A62" s="471" t="s">
        <v>15</v>
      </c>
      <c r="B62" s="488" t="s">
        <v>16</v>
      </c>
      <c r="C62" s="489"/>
      <c r="D62" s="471" t="s">
        <v>17</v>
      </c>
      <c r="E62" s="488" t="s">
        <v>409</v>
      </c>
      <c r="F62" s="489"/>
      <c r="G62" s="479" t="s">
        <v>19</v>
      </c>
    </row>
    <row r="63" spans="1:7">
      <c r="A63" s="487"/>
      <c r="B63" s="135" t="s">
        <v>20</v>
      </c>
      <c r="C63" s="135" t="s">
        <v>22</v>
      </c>
      <c r="D63" s="487"/>
      <c r="E63" s="471" t="s">
        <v>24</v>
      </c>
      <c r="F63" s="471" t="s">
        <v>25</v>
      </c>
      <c r="G63" s="480"/>
    </row>
    <row r="64" spans="1:7" ht="51.75" thickBot="1">
      <c r="A64" s="472"/>
      <c r="B64" s="137" t="s">
        <v>21</v>
      </c>
      <c r="C64" s="137" t="s">
        <v>23</v>
      </c>
      <c r="D64" s="472"/>
      <c r="E64" s="472"/>
      <c r="F64" s="472"/>
      <c r="G64" s="481"/>
    </row>
    <row r="65" spans="1:7" ht="59.25" customHeight="1" thickBot="1">
      <c r="A65" s="479" t="s">
        <v>329</v>
      </c>
      <c r="B65" s="482" t="s">
        <v>382</v>
      </c>
      <c r="C65" s="482"/>
      <c r="D65" s="137" t="s">
        <v>26</v>
      </c>
      <c r="E65" s="151">
        <v>0</v>
      </c>
      <c r="F65" s="151">
        <v>15</v>
      </c>
      <c r="G65" s="126" t="s">
        <v>544</v>
      </c>
    </row>
    <row r="66" spans="1:7" ht="33" customHeight="1">
      <c r="A66" s="480"/>
      <c r="B66" s="483"/>
      <c r="C66" s="483"/>
      <c r="D66" s="482" t="s">
        <v>27</v>
      </c>
      <c r="E66" s="479">
        <v>5</v>
      </c>
      <c r="F66" s="479">
        <v>0</v>
      </c>
      <c r="G66" s="440" t="s">
        <v>302</v>
      </c>
    </row>
    <row r="67" spans="1:7" ht="30.75" customHeight="1" thickBot="1">
      <c r="A67" s="480"/>
      <c r="B67" s="483"/>
      <c r="C67" s="483"/>
      <c r="D67" s="484"/>
      <c r="E67" s="481"/>
      <c r="F67" s="481"/>
      <c r="G67" s="441"/>
    </row>
    <row r="68" spans="1:7" ht="13.5" thickBot="1">
      <c r="A68" s="480"/>
      <c r="B68" s="483"/>
      <c r="C68" s="483"/>
      <c r="D68" s="137" t="s">
        <v>28</v>
      </c>
      <c r="E68" s="151">
        <v>0</v>
      </c>
      <c r="F68" s="151">
        <v>15</v>
      </c>
      <c r="G68" s="126"/>
    </row>
    <row r="69" spans="1:7" ht="39" thickBot="1">
      <c r="A69" s="480"/>
      <c r="B69" s="483"/>
      <c r="C69" s="483"/>
      <c r="D69" s="137" t="s">
        <v>29</v>
      </c>
      <c r="E69" s="151">
        <v>0</v>
      </c>
      <c r="F69" s="151">
        <v>10</v>
      </c>
      <c r="G69" s="126" t="s">
        <v>545</v>
      </c>
    </row>
    <row r="70" spans="1:7" ht="51.75" thickBot="1">
      <c r="A70" s="480"/>
      <c r="B70" s="483"/>
      <c r="C70" s="483"/>
      <c r="D70" s="137" t="s">
        <v>30</v>
      </c>
      <c r="E70" s="151">
        <v>0</v>
      </c>
      <c r="F70" s="151">
        <v>15</v>
      </c>
      <c r="G70" s="126" t="s">
        <v>545</v>
      </c>
    </row>
    <row r="71" spans="1:7" ht="51.75" thickBot="1">
      <c r="A71" s="480"/>
      <c r="B71" s="483"/>
      <c r="C71" s="483"/>
      <c r="D71" s="137" t="s">
        <v>31</v>
      </c>
      <c r="E71" s="151">
        <v>0</v>
      </c>
      <c r="F71" s="151">
        <v>10</v>
      </c>
      <c r="G71" s="126" t="s">
        <v>545</v>
      </c>
    </row>
    <row r="72" spans="1:7" ht="44.25" customHeight="1" thickBot="1">
      <c r="A72" s="480"/>
      <c r="B72" s="483"/>
      <c r="C72" s="483"/>
      <c r="D72" s="137" t="s">
        <v>32</v>
      </c>
      <c r="E72" s="151">
        <v>0</v>
      </c>
      <c r="F72" s="151">
        <v>30</v>
      </c>
      <c r="G72" s="126" t="s">
        <v>542</v>
      </c>
    </row>
    <row r="73" spans="1:7" ht="13.5" thickBot="1">
      <c r="A73" s="481"/>
      <c r="B73" s="484"/>
      <c r="C73" s="484"/>
      <c r="D73" s="195" t="s">
        <v>33</v>
      </c>
      <c r="E73" s="151">
        <v>5</v>
      </c>
      <c r="F73" s="151">
        <v>95</v>
      </c>
      <c r="G73" s="151"/>
    </row>
    <row r="74" spans="1:7">
      <c r="A74" s="193"/>
      <c r="B74" s="153"/>
      <c r="C74" s="153"/>
      <c r="D74" s="154"/>
      <c r="E74" s="193"/>
      <c r="F74" s="193"/>
      <c r="G74" s="193"/>
    </row>
    <row r="75" spans="1:7" ht="13.5" thickBot="1">
      <c r="A75" s="133"/>
      <c r="B75" s="133"/>
      <c r="C75" s="133"/>
      <c r="D75" s="133"/>
      <c r="E75" s="133"/>
      <c r="F75" s="133"/>
      <c r="G75" s="133"/>
    </row>
    <row r="76" spans="1:7">
      <c r="A76" s="504" t="s">
        <v>182</v>
      </c>
      <c r="B76" s="505"/>
      <c r="C76" s="506"/>
      <c r="D76" s="510" t="s">
        <v>183</v>
      </c>
      <c r="E76" s="511"/>
      <c r="F76" s="511"/>
      <c r="G76" s="512"/>
    </row>
    <row r="77" spans="1:7">
      <c r="A77" s="507"/>
      <c r="B77" s="508"/>
      <c r="C77" s="509"/>
      <c r="D77" s="513" t="s">
        <v>184</v>
      </c>
      <c r="E77" s="514"/>
      <c r="F77" s="514"/>
      <c r="G77" s="515"/>
    </row>
    <row r="78" spans="1:7">
      <c r="A78" s="507"/>
      <c r="B78" s="508"/>
      <c r="C78" s="509"/>
      <c r="D78" s="513" t="s">
        <v>185</v>
      </c>
      <c r="E78" s="514"/>
      <c r="F78" s="514"/>
      <c r="G78" s="515"/>
    </row>
    <row r="79" spans="1:7">
      <c r="A79" s="532" t="s">
        <v>186</v>
      </c>
      <c r="B79" s="533"/>
      <c r="C79" s="534"/>
      <c r="D79" s="497">
        <v>0</v>
      </c>
      <c r="E79" s="498"/>
      <c r="F79" s="498"/>
      <c r="G79" s="499"/>
    </row>
    <row r="80" spans="1:7">
      <c r="A80" s="532" t="s">
        <v>187</v>
      </c>
      <c r="B80" s="533"/>
      <c r="C80" s="534"/>
      <c r="D80" s="497">
        <v>1</v>
      </c>
      <c r="E80" s="498"/>
      <c r="F80" s="498"/>
      <c r="G80" s="499"/>
    </row>
    <row r="81" spans="1:7" ht="13.5" thickBot="1">
      <c r="A81" s="535" t="s">
        <v>188</v>
      </c>
      <c r="B81" s="536"/>
      <c r="C81" s="537"/>
      <c r="D81" s="500">
        <v>2</v>
      </c>
      <c r="E81" s="501"/>
      <c r="F81" s="501"/>
      <c r="G81" s="502"/>
    </row>
    <row r="82" spans="1:7">
      <c r="A82" s="133"/>
      <c r="B82" s="133"/>
      <c r="C82" s="133"/>
      <c r="D82" s="133"/>
      <c r="E82" s="133"/>
      <c r="F82" s="133"/>
      <c r="G82" s="133"/>
    </row>
    <row r="83" spans="1:7">
      <c r="A83" s="503" t="s">
        <v>458</v>
      </c>
      <c r="B83" s="503"/>
      <c r="C83" s="503"/>
      <c r="D83" s="503"/>
      <c r="E83" s="503"/>
      <c r="F83" s="503"/>
      <c r="G83" s="503"/>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64"/>
  <sheetViews>
    <sheetView workbookViewId="0">
      <selection sqref="A1:XFD1048576"/>
    </sheetView>
  </sheetViews>
  <sheetFormatPr baseColWidth="10" defaultRowHeight="12.75"/>
  <cols>
    <col min="1" max="3" width="13.42578125" customWidth="1"/>
    <col min="4" max="4" width="22.42578125" customWidth="1"/>
    <col min="7" max="7" width="22.57031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33"/>
      <c r="B4" s="133"/>
      <c r="C4" s="133"/>
      <c r="D4" s="133"/>
      <c r="E4" s="133"/>
      <c r="F4" s="133"/>
      <c r="G4" s="133"/>
    </row>
    <row r="5" spans="1:9" ht="13.5" thickBot="1">
      <c r="A5" s="471" t="s">
        <v>15</v>
      </c>
      <c r="B5" s="488" t="s">
        <v>16</v>
      </c>
      <c r="C5" s="489"/>
      <c r="D5" s="471" t="s">
        <v>17</v>
      </c>
      <c r="E5" s="488" t="s">
        <v>409</v>
      </c>
      <c r="F5" s="489"/>
      <c r="G5" s="479" t="s">
        <v>19</v>
      </c>
    </row>
    <row r="6" spans="1:9">
      <c r="A6" s="487"/>
      <c r="B6" s="135" t="s">
        <v>20</v>
      </c>
      <c r="C6" s="135" t="s">
        <v>22</v>
      </c>
      <c r="D6" s="487"/>
      <c r="E6" s="471" t="s">
        <v>24</v>
      </c>
      <c r="F6" s="471" t="s">
        <v>25</v>
      </c>
      <c r="G6" s="480"/>
    </row>
    <row r="7" spans="1:9" ht="51.75" thickBot="1">
      <c r="A7" s="472"/>
      <c r="B7" s="137" t="s">
        <v>21</v>
      </c>
      <c r="C7" s="137" t="s">
        <v>23</v>
      </c>
      <c r="D7" s="472"/>
      <c r="E7" s="472"/>
      <c r="F7" s="472"/>
      <c r="G7" s="481"/>
      <c r="I7" s="138"/>
    </row>
    <row r="8" spans="1:9" ht="51.75" thickBot="1">
      <c r="A8" s="479" t="s">
        <v>333</v>
      </c>
      <c r="B8" s="482" t="s">
        <v>382</v>
      </c>
      <c r="C8" s="482"/>
      <c r="D8" s="142" t="s">
        <v>26</v>
      </c>
      <c r="E8" s="125">
        <v>15</v>
      </c>
      <c r="F8" s="125">
        <v>0</v>
      </c>
      <c r="G8" s="125" t="s">
        <v>546</v>
      </c>
      <c r="I8" s="138"/>
    </row>
    <row r="9" spans="1:9" ht="30" customHeight="1">
      <c r="A9" s="480"/>
      <c r="B9" s="483"/>
      <c r="C9" s="483"/>
      <c r="D9" s="482" t="s">
        <v>27</v>
      </c>
      <c r="E9" s="440">
        <v>5</v>
      </c>
      <c r="F9" s="440">
        <v>0</v>
      </c>
      <c r="G9" s="440" t="s">
        <v>499</v>
      </c>
      <c r="I9" s="138"/>
    </row>
    <row r="10" spans="1:9" ht="39.75" customHeight="1" thickBot="1">
      <c r="A10" s="480"/>
      <c r="B10" s="483"/>
      <c r="C10" s="483"/>
      <c r="D10" s="484"/>
      <c r="E10" s="441"/>
      <c r="F10" s="441"/>
      <c r="G10" s="441"/>
    </row>
    <row r="11" spans="1:9" ht="13.5" thickBot="1">
      <c r="A11" s="480"/>
      <c r="B11" s="483"/>
      <c r="C11" s="483"/>
      <c r="D11" s="137" t="s">
        <v>28</v>
      </c>
      <c r="E11" s="126">
        <v>0</v>
      </c>
      <c r="F11" s="126">
        <v>15</v>
      </c>
      <c r="G11" s="126"/>
    </row>
    <row r="12" spans="1:9" ht="26.25" thickBot="1">
      <c r="A12" s="480"/>
      <c r="B12" s="483"/>
      <c r="C12" s="483"/>
      <c r="D12" s="137" t="s">
        <v>29</v>
      </c>
      <c r="E12" s="126">
        <v>10</v>
      </c>
      <c r="F12" s="126">
        <v>0</v>
      </c>
      <c r="G12" s="126" t="s">
        <v>547</v>
      </c>
    </row>
    <row r="13" spans="1:9" ht="51.75" thickBot="1">
      <c r="A13" s="480"/>
      <c r="B13" s="483"/>
      <c r="C13" s="483"/>
      <c r="D13" s="137" t="s">
        <v>30</v>
      </c>
      <c r="E13" s="126">
        <v>15</v>
      </c>
      <c r="F13" s="126">
        <v>0</v>
      </c>
      <c r="G13" s="126" t="s">
        <v>236</v>
      </c>
    </row>
    <row r="14" spans="1:9" ht="51.75" thickBot="1">
      <c r="A14" s="480"/>
      <c r="B14" s="483"/>
      <c r="C14" s="483"/>
      <c r="D14" s="137" t="s">
        <v>31</v>
      </c>
      <c r="E14" s="126">
        <v>10</v>
      </c>
      <c r="F14" s="126">
        <v>0</v>
      </c>
      <c r="G14" s="126" t="s">
        <v>548</v>
      </c>
    </row>
    <row r="15" spans="1:9" ht="39" thickBot="1">
      <c r="A15" s="480"/>
      <c r="B15" s="483"/>
      <c r="C15" s="483"/>
      <c r="D15" s="137" t="s">
        <v>32</v>
      </c>
      <c r="E15" s="126">
        <v>30</v>
      </c>
      <c r="F15" s="126">
        <v>0</v>
      </c>
      <c r="G15" s="126" t="s">
        <v>549</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7"/>
      <c r="B20" s="477"/>
      <c r="C20" s="415" t="s">
        <v>34</v>
      </c>
      <c r="D20" s="415"/>
      <c r="E20" s="415"/>
      <c r="F20" s="457" t="s">
        <v>215</v>
      </c>
      <c r="G20" s="457"/>
    </row>
    <row r="21" spans="1:7" ht="15.75" customHeight="1">
      <c r="A21" s="477"/>
      <c r="B21" s="477"/>
      <c r="C21" s="415"/>
      <c r="D21" s="415"/>
      <c r="E21" s="415"/>
      <c r="F21" s="457" t="s">
        <v>49</v>
      </c>
      <c r="G21" s="457"/>
    </row>
    <row r="22" spans="1:7" ht="15.75" customHeight="1">
      <c r="A22" s="477"/>
      <c r="B22" s="477"/>
      <c r="C22" s="415"/>
      <c r="D22" s="415"/>
      <c r="E22" s="415"/>
      <c r="F22" s="469" t="s">
        <v>222</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8.5" customHeight="1" thickBot="1">
      <c r="A27" s="479" t="s">
        <v>335</v>
      </c>
      <c r="B27" s="482" t="s">
        <v>382</v>
      </c>
      <c r="C27" s="482"/>
      <c r="D27" s="137" t="s">
        <v>26</v>
      </c>
      <c r="E27" s="126">
        <v>15</v>
      </c>
      <c r="F27" s="126">
        <v>0</v>
      </c>
      <c r="G27" s="126" t="s">
        <v>550</v>
      </c>
    </row>
    <row r="28" spans="1:7" ht="30" customHeight="1">
      <c r="A28" s="480"/>
      <c r="B28" s="483"/>
      <c r="C28" s="483"/>
      <c r="D28" s="482" t="s">
        <v>27</v>
      </c>
      <c r="E28" s="440">
        <v>5</v>
      </c>
      <c r="F28" s="440">
        <v>0</v>
      </c>
      <c r="G28" s="440" t="s">
        <v>499</v>
      </c>
    </row>
    <row r="29" spans="1:7" ht="26.25" customHeight="1" thickBot="1">
      <c r="A29" s="480"/>
      <c r="B29" s="483"/>
      <c r="C29" s="483"/>
      <c r="D29" s="484"/>
      <c r="E29" s="441"/>
      <c r="F29" s="441"/>
      <c r="G29" s="441"/>
    </row>
    <row r="30" spans="1:7" ht="32.25" customHeight="1" thickBot="1">
      <c r="A30" s="480"/>
      <c r="B30" s="483"/>
      <c r="C30" s="483"/>
      <c r="D30" s="137" t="s">
        <v>28</v>
      </c>
      <c r="E30" s="126">
        <v>0</v>
      </c>
      <c r="F30" s="126">
        <v>15</v>
      </c>
      <c r="G30" s="126"/>
    </row>
    <row r="31" spans="1:7" ht="21.75" customHeight="1" thickBot="1">
      <c r="A31" s="480"/>
      <c r="B31" s="483"/>
      <c r="C31" s="483"/>
      <c r="D31" s="137" t="s">
        <v>29</v>
      </c>
      <c r="E31" s="126">
        <v>10</v>
      </c>
      <c r="F31" s="126">
        <v>0</v>
      </c>
      <c r="G31" s="126" t="s">
        <v>548</v>
      </c>
    </row>
    <row r="32" spans="1:7" ht="114" customHeight="1" thickBot="1">
      <c r="A32" s="480"/>
      <c r="B32" s="483"/>
      <c r="C32" s="483"/>
      <c r="D32" s="137" t="s">
        <v>30</v>
      </c>
      <c r="E32" s="126">
        <v>15</v>
      </c>
      <c r="F32" s="126">
        <v>0</v>
      </c>
      <c r="G32" s="126" t="s">
        <v>551</v>
      </c>
    </row>
    <row r="33" spans="1:7" ht="51.75" thickBot="1">
      <c r="A33" s="480"/>
      <c r="B33" s="483"/>
      <c r="C33" s="483"/>
      <c r="D33" s="137" t="s">
        <v>31</v>
      </c>
      <c r="E33" s="126">
        <v>10</v>
      </c>
      <c r="F33" s="126">
        <v>0</v>
      </c>
      <c r="G33" s="126" t="s">
        <v>552</v>
      </c>
    </row>
    <row r="34" spans="1:7" ht="55.5" customHeight="1" thickBot="1">
      <c r="A34" s="480"/>
      <c r="B34" s="483"/>
      <c r="C34" s="483"/>
      <c r="D34" s="137" t="s">
        <v>32</v>
      </c>
      <c r="E34" s="126">
        <v>30</v>
      </c>
      <c r="F34" s="126"/>
      <c r="G34" s="126" t="s">
        <v>553</v>
      </c>
    </row>
    <row r="35" spans="1:7" ht="19.5" customHeight="1" thickBot="1">
      <c r="A35" s="481"/>
      <c r="B35" s="484"/>
      <c r="C35" s="484"/>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7"/>
      <c r="B39" s="477"/>
      <c r="C39" s="415" t="s">
        <v>34</v>
      </c>
      <c r="D39" s="415"/>
      <c r="E39" s="415"/>
      <c r="F39" s="457" t="s">
        <v>215</v>
      </c>
      <c r="G39" s="457"/>
    </row>
    <row r="40" spans="1:7" ht="15.75" customHeight="1">
      <c r="A40" s="477"/>
      <c r="B40" s="477"/>
      <c r="C40" s="415"/>
      <c r="D40" s="415"/>
      <c r="E40" s="415"/>
      <c r="F40" s="457" t="s">
        <v>49</v>
      </c>
      <c r="G40" s="457"/>
    </row>
    <row r="41" spans="1:7" ht="15.75" customHeight="1">
      <c r="A41" s="477"/>
      <c r="B41" s="477"/>
      <c r="C41" s="415"/>
      <c r="D41" s="415"/>
      <c r="E41" s="415"/>
      <c r="F41" s="469" t="s">
        <v>222</v>
      </c>
      <c r="G41" s="470"/>
    </row>
    <row r="42" spans="1:7" ht="13.5" thickBot="1">
      <c r="A42" s="193"/>
      <c r="B42" s="153"/>
      <c r="C42" s="153"/>
      <c r="D42" s="154"/>
      <c r="E42" s="193"/>
      <c r="F42" s="193"/>
      <c r="G42" s="193"/>
    </row>
    <row r="43" spans="1:7" ht="13.5" thickBot="1">
      <c r="A43" s="471" t="s">
        <v>15</v>
      </c>
      <c r="B43" s="488" t="s">
        <v>16</v>
      </c>
      <c r="C43" s="489"/>
      <c r="D43" s="471" t="s">
        <v>17</v>
      </c>
      <c r="E43" s="488" t="s">
        <v>409</v>
      </c>
      <c r="F43" s="489"/>
      <c r="G43" s="479" t="s">
        <v>19</v>
      </c>
    </row>
    <row r="44" spans="1:7">
      <c r="A44" s="487"/>
      <c r="B44" s="135" t="s">
        <v>20</v>
      </c>
      <c r="C44" s="135" t="s">
        <v>22</v>
      </c>
      <c r="D44" s="487"/>
      <c r="E44" s="471" t="s">
        <v>24</v>
      </c>
      <c r="F44" s="471" t="s">
        <v>25</v>
      </c>
      <c r="G44" s="480"/>
    </row>
    <row r="45" spans="1:7" ht="51.75" thickBot="1">
      <c r="A45" s="472"/>
      <c r="B45" s="137" t="s">
        <v>21</v>
      </c>
      <c r="C45" s="137" t="s">
        <v>23</v>
      </c>
      <c r="D45" s="472"/>
      <c r="E45" s="472"/>
      <c r="F45" s="472"/>
      <c r="G45" s="481"/>
    </row>
    <row r="46" spans="1:7" ht="55.5" customHeight="1" thickBot="1">
      <c r="A46" s="479" t="s">
        <v>338</v>
      </c>
      <c r="B46" s="482" t="s">
        <v>382</v>
      </c>
      <c r="C46" s="482"/>
      <c r="D46" s="137" t="s">
        <v>26</v>
      </c>
      <c r="E46" s="126">
        <v>15</v>
      </c>
      <c r="F46" s="126">
        <v>0</v>
      </c>
      <c r="G46" s="126" t="s">
        <v>554</v>
      </c>
    </row>
    <row r="47" spans="1:7" ht="24" customHeight="1">
      <c r="A47" s="480"/>
      <c r="B47" s="483"/>
      <c r="C47" s="483"/>
      <c r="D47" s="482" t="s">
        <v>27</v>
      </c>
      <c r="E47" s="440">
        <v>5</v>
      </c>
      <c r="F47" s="440">
        <v>0</v>
      </c>
      <c r="G47" s="440" t="s">
        <v>499</v>
      </c>
    </row>
    <row r="48" spans="1:7" ht="31.5" customHeight="1" thickBot="1">
      <c r="A48" s="480"/>
      <c r="B48" s="483"/>
      <c r="C48" s="483"/>
      <c r="D48" s="484"/>
      <c r="E48" s="441"/>
      <c r="F48" s="441"/>
      <c r="G48" s="441"/>
    </row>
    <row r="49" spans="1:7" ht="24" customHeight="1" thickBot="1">
      <c r="A49" s="480"/>
      <c r="B49" s="483"/>
      <c r="C49" s="483"/>
      <c r="D49" s="137" t="s">
        <v>28</v>
      </c>
      <c r="E49" s="126">
        <v>0</v>
      </c>
      <c r="F49" s="126">
        <v>15</v>
      </c>
      <c r="G49" s="126"/>
    </row>
    <row r="50" spans="1:7" ht="33" customHeight="1" thickBot="1">
      <c r="A50" s="480"/>
      <c r="B50" s="483"/>
      <c r="C50" s="483"/>
      <c r="D50" s="137" t="s">
        <v>29</v>
      </c>
      <c r="E50" s="126">
        <v>10</v>
      </c>
      <c r="F50" s="126">
        <v>0</v>
      </c>
      <c r="G50" s="126" t="s">
        <v>555</v>
      </c>
    </row>
    <row r="51" spans="1:7" ht="58.5" customHeight="1" thickBot="1">
      <c r="A51" s="480"/>
      <c r="B51" s="483"/>
      <c r="C51" s="483"/>
      <c r="D51" s="137" t="s">
        <v>30</v>
      </c>
      <c r="E51" s="126">
        <v>15</v>
      </c>
      <c r="F51" s="126">
        <v>0</v>
      </c>
      <c r="G51" s="126" t="s">
        <v>556</v>
      </c>
    </row>
    <row r="52" spans="1:7" ht="51.75" thickBot="1">
      <c r="A52" s="480"/>
      <c r="B52" s="483"/>
      <c r="C52" s="483"/>
      <c r="D52" s="137" t="s">
        <v>31</v>
      </c>
      <c r="E52" s="126">
        <v>10</v>
      </c>
      <c r="F52" s="126">
        <v>0</v>
      </c>
      <c r="G52" s="126" t="s">
        <v>555</v>
      </c>
    </row>
    <row r="53" spans="1:7" ht="46.5" customHeight="1" thickBot="1">
      <c r="A53" s="480"/>
      <c r="B53" s="483"/>
      <c r="C53" s="483"/>
      <c r="D53" s="137" t="s">
        <v>32</v>
      </c>
      <c r="E53" s="126">
        <v>30</v>
      </c>
      <c r="F53" s="126"/>
      <c r="G53" s="126" t="s">
        <v>481</v>
      </c>
    </row>
    <row r="54" spans="1:7" ht="13.5" thickBot="1">
      <c r="A54" s="481"/>
      <c r="B54" s="484"/>
      <c r="C54" s="484"/>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4" t="s">
        <v>182</v>
      </c>
      <c r="B57" s="505"/>
      <c r="C57" s="506"/>
      <c r="D57" s="510" t="s">
        <v>183</v>
      </c>
      <c r="E57" s="511"/>
      <c r="F57" s="511"/>
      <c r="G57" s="512"/>
    </row>
    <row r="58" spans="1:7">
      <c r="A58" s="507"/>
      <c r="B58" s="508"/>
      <c r="C58" s="509"/>
      <c r="D58" s="513" t="s">
        <v>184</v>
      </c>
      <c r="E58" s="514"/>
      <c r="F58" s="514"/>
      <c r="G58" s="515"/>
    </row>
    <row r="59" spans="1:7">
      <c r="A59" s="507"/>
      <c r="B59" s="508"/>
      <c r="C59" s="509"/>
      <c r="D59" s="513" t="s">
        <v>185</v>
      </c>
      <c r="E59" s="514"/>
      <c r="F59" s="514"/>
      <c r="G59" s="515"/>
    </row>
    <row r="60" spans="1:7">
      <c r="A60" s="532" t="s">
        <v>186</v>
      </c>
      <c r="B60" s="533"/>
      <c r="C60" s="534"/>
      <c r="D60" s="497">
        <v>0</v>
      </c>
      <c r="E60" s="498"/>
      <c r="F60" s="498"/>
      <c r="G60" s="499"/>
    </row>
    <row r="61" spans="1:7">
      <c r="A61" s="532" t="s">
        <v>187</v>
      </c>
      <c r="B61" s="533"/>
      <c r="C61" s="534"/>
      <c r="D61" s="497">
        <v>1</v>
      </c>
      <c r="E61" s="498"/>
      <c r="F61" s="498"/>
      <c r="G61" s="499"/>
    </row>
    <row r="62" spans="1:7" ht="13.5" thickBot="1">
      <c r="A62" s="535" t="s">
        <v>188</v>
      </c>
      <c r="B62" s="536"/>
      <c r="C62" s="537"/>
      <c r="D62" s="500">
        <v>2</v>
      </c>
      <c r="E62" s="501"/>
      <c r="F62" s="501"/>
      <c r="G62" s="502"/>
    </row>
    <row r="63" spans="1:7">
      <c r="A63" s="133"/>
      <c r="B63" s="133"/>
      <c r="C63" s="133"/>
      <c r="D63" s="133"/>
      <c r="E63" s="133"/>
      <c r="F63" s="133"/>
      <c r="G63" s="133"/>
    </row>
    <row r="64" spans="1:7">
      <c r="A64" s="503" t="s">
        <v>458</v>
      </c>
      <c r="B64" s="503"/>
      <c r="C64" s="503"/>
      <c r="D64" s="503"/>
      <c r="E64" s="503"/>
      <c r="F64" s="503"/>
      <c r="G64" s="503"/>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U49"/>
  <sheetViews>
    <sheetView topLeftCell="K1" workbookViewId="0">
      <selection activeCell="W7" sqref="W7"/>
    </sheetView>
  </sheetViews>
  <sheetFormatPr baseColWidth="10" defaultRowHeight="14.25"/>
  <cols>
    <col min="1" max="1" width="11.42578125" style="213"/>
    <col min="2" max="2" width="27.7109375" style="213" customWidth="1"/>
    <col min="3" max="3" width="35" style="213" customWidth="1"/>
    <col min="4" max="4" width="14" style="213" customWidth="1"/>
    <col min="5" max="5" width="11.42578125" style="213"/>
    <col min="6" max="6" width="14" style="213" customWidth="1"/>
    <col min="7" max="7" width="34.5703125" style="213" customWidth="1"/>
    <col min="8" max="8" width="11.140625" style="213" customWidth="1"/>
    <col min="9" max="9" width="9.28515625" style="213" customWidth="1"/>
    <col min="10" max="10" width="11.85546875" style="213" customWidth="1"/>
    <col min="11" max="11" width="15.28515625" style="213" customWidth="1"/>
    <col min="12" max="12" width="19.7109375" style="213" customWidth="1"/>
    <col min="13" max="13" width="14.7109375" style="213" customWidth="1"/>
    <col min="14" max="14" width="13.28515625" style="213" customWidth="1"/>
    <col min="15" max="15" width="18.5703125" style="213" customWidth="1"/>
    <col min="16" max="16" width="16.28515625" style="213" customWidth="1"/>
    <col min="17" max="17" width="13.85546875" style="213" customWidth="1"/>
    <col min="18" max="261" width="11.42578125" style="213"/>
    <col min="262" max="262" width="26.28515625" style="213" customWidth="1"/>
    <col min="263" max="263" width="14" style="213" customWidth="1"/>
    <col min="264" max="264" width="11.42578125" style="213"/>
    <col min="265" max="265" width="14" style="213" customWidth="1"/>
    <col min="266" max="266" width="34.5703125" style="213" customWidth="1"/>
    <col min="267" max="267" width="14.28515625" style="213" customWidth="1"/>
    <col min="268" max="268" width="11.140625" style="213" customWidth="1"/>
    <col min="269" max="269" width="12.85546875" style="213" customWidth="1"/>
    <col min="270" max="270" width="15.28515625" style="213" customWidth="1"/>
    <col min="271" max="271" width="17.85546875" style="213" customWidth="1"/>
    <col min="272" max="272" width="16.28515625" style="213" customWidth="1"/>
    <col min="273" max="273" width="13.85546875" style="213" customWidth="1"/>
    <col min="274" max="517" width="11.42578125" style="213"/>
    <col min="518" max="518" width="26.28515625" style="213" customWidth="1"/>
    <col min="519" max="519" width="14" style="213" customWidth="1"/>
    <col min="520" max="520" width="11.42578125" style="213"/>
    <col min="521" max="521" width="14" style="213" customWidth="1"/>
    <col min="522" max="522" width="34.5703125" style="213" customWidth="1"/>
    <col min="523" max="523" width="14.28515625" style="213" customWidth="1"/>
    <col min="524" max="524" width="11.140625" style="213" customWidth="1"/>
    <col min="525" max="525" width="12.85546875" style="213" customWidth="1"/>
    <col min="526" max="526" width="15.28515625" style="213" customWidth="1"/>
    <col min="527" max="527" width="17.85546875" style="213" customWidth="1"/>
    <col min="528" max="528" width="16.28515625" style="213" customWidth="1"/>
    <col min="529" max="529" width="13.85546875" style="213" customWidth="1"/>
    <col min="530" max="773" width="11.42578125" style="213"/>
    <col min="774" max="774" width="26.28515625" style="213" customWidth="1"/>
    <col min="775" max="775" width="14" style="213" customWidth="1"/>
    <col min="776" max="776" width="11.42578125" style="213"/>
    <col min="777" max="777" width="14" style="213" customWidth="1"/>
    <col min="778" max="778" width="34.5703125" style="213" customWidth="1"/>
    <col min="779" max="779" width="14.28515625" style="213" customWidth="1"/>
    <col min="780" max="780" width="11.140625" style="213" customWidth="1"/>
    <col min="781" max="781" width="12.85546875" style="213" customWidth="1"/>
    <col min="782" max="782" width="15.28515625" style="213" customWidth="1"/>
    <col min="783" max="783" width="17.85546875" style="213" customWidth="1"/>
    <col min="784" max="784" width="16.28515625" style="213" customWidth="1"/>
    <col min="785" max="785" width="13.85546875" style="213" customWidth="1"/>
    <col min="786" max="1029" width="11.42578125" style="213"/>
    <col min="1030" max="1030" width="26.28515625" style="213" customWidth="1"/>
    <col min="1031" max="1031" width="14" style="213" customWidth="1"/>
    <col min="1032" max="1032" width="11.42578125" style="213"/>
    <col min="1033" max="1033" width="14" style="213" customWidth="1"/>
    <col min="1034" max="1034" width="34.5703125" style="213" customWidth="1"/>
    <col min="1035" max="1035" width="14.28515625" style="213" customWidth="1"/>
    <col min="1036" max="1036" width="11.140625" style="213" customWidth="1"/>
    <col min="1037" max="1037" width="12.85546875" style="213" customWidth="1"/>
    <col min="1038" max="1038" width="15.28515625" style="213" customWidth="1"/>
    <col min="1039" max="1039" width="17.85546875" style="213" customWidth="1"/>
    <col min="1040" max="1040" width="16.28515625" style="213" customWidth="1"/>
    <col min="1041" max="1041" width="13.85546875" style="213" customWidth="1"/>
    <col min="1042" max="1285" width="11.42578125" style="213"/>
    <col min="1286" max="1286" width="26.28515625" style="213" customWidth="1"/>
    <col min="1287" max="1287" width="14" style="213" customWidth="1"/>
    <col min="1288" max="1288" width="11.42578125" style="213"/>
    <col min="1289" max="1289" width="14" style="213" customWidth="1"/>
    <col min="1290" max="1290" width="34.5703125" style="213" customWidth="1"/>
    <col min="1291" max="1291" width="14.28515625" style="213" customWidth="1"/>
    <col min="1292" max="1292" width="11.140625" style="213" customWidth="1"/>
    <col min="1293" max="1293" width="12.85546875" style="213" customWidth="1"/>
    <col min="1294" max="1294" width="15.28515625" style="213" customWidth="1"/>
    <col min="1295" max="1295" width="17.85546875" style="213" customWidth="1"/>
    <col min="1296" max="1296" width="16.28515625" style="213" customWidth="1"/>
    <col min="1297" max="1297" width="13.85546875" style="213" customWidth="1"/>
    <col min="1298" max="1541" width="11.42578125" style="213"/>
    <col min="1542" max="1542" width="26.28515625" style="213" customWidth="1"/>
    <col min="1543" max="1543" width="14" style="213" customWidth="1"/>
    <col min="1544" max="1544" width="11.42578125" style="213"/>
    <col min="1545" max="1545" width="14" style="213" customWidth="1"/>
    <col min="1546" max="1546" width="34.5703125" style="213" customWidth="1"/>
    <col min="1547" max="1547" width="14.28515625" style="213" customWidth="1"/>
    <col min="1548" max="1548" width="11.140625" style="213" customWidth="1"/>
    <col min="1549" max="1549" width="12.85546875" style="213" customWidth="1"/>
    <col min="1550" max="1550" width="15.28515625" style="213" customWidth="1"/>
    <col min="1551" max="1551" width="17.85546875" style="213" customWidth="1"/>
    <col min="1552" max="1552" width="16.28515625" style="213" customWidth="1"/>
    <col min="1553" max="1553" width="13.85546875" style="213" customWidth="1"/>
    <col min="1554" max="1797" width="11.42578125" style="213"/>
    <col min="1798" max="1798" width="26.28515625" style="213" customWidth="1"/>
    <col min="1799" max="1799" width="14" style="213" customWidth="1"/>
    <col min="1800" max="1800" width="11.42578125" style="213"/>
    <col min="1801" max="1801" width="14" style="213" customWidth="1"/>
    <col min="1802" max="1802" width="34.5703125" style="213" customWidth="1"/>
    <col min="1803" max="1803" width="14.28515625" style="213" customWidth="1"/>
    <col min="1804" max="1804" width="11.140625" style="213" customWidth="1"/>
    <col min="1805" max="1805" width="12.85546875" style="213" customWidth="1"/>
    <col min="1806" max="1806" width="15.28515625" style="213" customWidth="1"/>
    <col min="1807" max="1807" width="17.85546875" style="213" customWidth="1"/>
    <col min="1808" max="1808" width="16.28515625" style="213" customWidth="1"/>
    <col min="1809" max="1809" width="13.85546875" style="213" customWidth="1"/>
    <col min="1810" max="2053" width="11.42578125" style="213"/>
    <col min="2054" max="2054" width="26.28515625" style="213" customWidth="1"/>
    <col min="2055" max="2055" width="14" style="213" customWidth="1"/>
    <col min="2056" max="2056" width="11.42578125" style="213"/>
    <col min="2057" max="2057" width="14" style="213" customWidth="1"/>
    <col min="2058" max="2058" width="34.5703125" style="213" customWidth="1"/>
    <col min="2059" max="2059" width="14.28515625" style="213" customWidth="1"/>
    <col min="2060" max="2060" width="11.140625" style="213" customWidth="1"/>
    <col min="2061" max="2061" width="12.85546875" style="213" customWidth="1"/>
    <col min="2062" max="2062" width="15.28515625" style="213" customWidth="1"/>
    <col min="2063" max="2063" width="17.85546875" style="213" customWidth="1"/>
    <col min="2064" max="2064" width="16.28515625" style="213" customWidth="1"/>
    <col min="2065" max="2065" width="13.85546875" style="213" customWidth="1"/>
    <col min="2066" max="2309" width="11.42578125" style="213"/>
    <col min="2310" max="2310" width="26.28515625" style="213" customWidth="1"/>
    <col min="2311" max="2311" width="14" style="213" customWidth="1"/>
    <col min="2312" max="2312" width="11.42578125" style="213"/>
    <col min="2313" max="2313" width="14" style="213" customWidth="1"/>
    <col min="2314" max="2314" width="34.5703125" style="213" customWidth="1"/>
    <col min="2315" max="2315" width="14.28515625" style="213" customWidth="1"/>
    <col min="2316" max="2316" width="11.140625" style="213" customWidth="1"/>
    <col min="2317" max="2317" width="12.85546875" style="213" customWidth="1"/>
    <col min="2318" max="2318" width="15.28515625" style="213" customWidth="1"/>
    <col min="2319" max="2319" width="17.85546875" style="213" customWidth="1"/>
    <col min="2320" max="2320" width="16.28515625" style="213" customWidth="1"/>
    <col min="2321" max="2321" width="13.85546875" style="213" customWidth="1"/>
    <col min="2322" max="2565" width="11.42578125" style="213"/>
    <col min="2566" max="2566" width="26.28515625" style="213" customWidth="1"/>
    <col min="2567" max="2567" width="14" style="213" customWidth="1"/>
    <col min="2568" max="2568" width="11.42578125" style="213"/>
    <col min="2569" max="2569" width="14" style="213" customWidth="1"/>
    <col min="2570" max="2570" width="34.5703125" style="213" customWidth="1"/>
    <col min="2571" max="2571" width="14.28515625" style="213" customWidth="1"/>
    <col min="2572" max="2572" width="11.140625" style="213" customWidth="1"/>
    <col min="2573" max="2573" width="12.85546875" style="213" customWidth="1"/>
    <col min="2574" max="2574" width="15.28515625" style="213" customWidth="1"/>
    <col min="2575" max="2575" width="17.85546875" style="213" customWidth="1"/>
    <col min="2576" max="2576" width="16.28515625" style="213" customWidth="1"/>
    <col min="2577" max="2577" width="13.85546875" style="213" customWidth="1"/>
    <col min="2578" max="2821" width="11.42578125" style="213"/>
    <col min="2822" max="2822" width="26.28515625" style="213" customWidth="1"/>
    <col min="2823" max="2823" width="14" style="213" customWidth="1"/>
    <col min="2824" max="2824" width="11.42578125" style="213"/>
    <col min="2825" max="2825" width="14" style="213" customWidth="1"/>
    <col min="2826" max="2826" width="34.5703125" style="213" customWidth="1"/>
    <col min="2827" max="2827" width="14.28515625" style="213" customWidth="1"/>
    <col min="2828" max="2828" width="11.140625" style="213" customWidth="1"/>
    <col min="2829" max="2829" width="12.85546875" style="213" customWidth="1"/>
    <col min="2830" max="2830" width="15.28515625" style="213" customWidth="1"/>
    <col min="2831" max="2831" width="17.85546875" style="213" customWidth="1"/>
    <col min="2832" max="2832" width="16.28515625" style="213" customWidth="1"/>
    <col min="2833" max="2833" width="13.85546875" style="213" customWidth="1"/>
    <col min="2834" max="3077" width="11.42578125" style="213"/>
    <col min="3078" max="3078" width="26.28515625" style="213" customWidth="1"/>
    <col min="3079" max="3079" width="14" style="213" customWidth="1"/>
    <col min="3080" max="3080" width="11.42578125" style="213"/>
    <col min="3081" max="3081" width="14" style="213" customWidth="1"/>
    <col min="3082" max="3082" width="34.5703125" style="213" customWidth="1"/>
    <col min="3083" max="3083" width="14.28515625" style="213" customWidth="1"/>
    <col min="3084" max="3084" width="11.140625" style="213" customWidth="1"/>
    <col min="3085" max="3085" width="12.85546875" style="213" customWidth="1"/>
    <col min="3086" max="3086" width="15.28515625" style="213" customWidth="1"/>
    <col min="3087" max="3087" width="17.85546875" style="213" customWidth="1"/>
    <col min="3088" max="3088" width="16.28515625" style="213" customWidth="1"/>
    <col min="3089" max="3089" width="13.85546875" style="213" customWidth="1"/>
    <col min="3090" max="3333" width="11.42578125" style="213"/>
    <col min="3334" max="3334" width="26.28515625" style="213" customWidth="1"/>
    <col min="3335" max="3335" width="14" style="213" customWidth="1"/>
    <col min="3336" max="3336" width="11.42578125" style="213"/>
    <col min="3337" max="3337" width="14" style="213" customWidth="1"/>
    <col min="3338" max="3338" width="34.5703125" style="213" customWidth="1"/>
    <col min="3339" max="3339" width="14.28515625" style="213" customWidth="1"/>
    <col min="3340" max="3340" width="11.140625" style="213" customWidth="1"/>
    <col min="3341" max="3341" width="12.85546875" style="213" customWidth="1"/>
    <col min="3342" max="3342" width="15.28515625" style="213" customWidth="1"/>
    <col min="3343" max="3343" width="17.85546875" style="213" customWidth="1"/>
    <col min="3344" max="3344" width="16.28515625" style="213" customWidth="1"/>
    <col min="3345" max="3345" width="13.85546875" style="213" customWidth="1"/>
    <col min="3346" max="3589" width="11.42578125" style="213"/>
    <col min="3590" max="3590" width="26.28515625" style="213" customWidth="1"/>
    <col min="3591" max="3591" width="14" style="213" customWidth="1"/>
    <col min="3592" max="3592" width="11.42578125" style="213"/>
    <col min="3593" max="3593" width="14" style="213" customWidth="1"/>
    <col min="3594" max="3594" width="34.5703125" style="213" customWidth="1"/>
    <col min="3595" max="3595" width="14.28515625" style="213" customWidth="1"/>
    <col min="3596" max="3596" width="11.140625" style="213" customWidth="1"/>
    <col min="3597" max="3597" width="12.85546875" style="213" customWidth="1"/>
    <col min="3598" max="3598" width="15.28515625" style="213" customWidth="1"/>
    <col min="3599" max="3599" width="17.85546875" style="213" customWidth="1"/>
    <col min="3600" max="3600" width="16.28515625" style="213" customWidth="1"/>
    <col min="3601" max="3601" width="13.85546875" style="213" customWidth="1"/>
    <col min="3602" max="3845" width="11.42578125" style="213"/>
    <col min="3846" max="3846" width="26.28515625" style="213" customWidth="1"/>
    <col min="3847" max="3847" width="14" style="213" customWidth="1"/>
    <col min="3848" max="3848" width="11.42578125" style="213"/>
    <col min="3849" max="3849" width="14" style="213" customWidth="1"/>
    <col min="3850" max="3850" width="34.5703125" style="213" customWidth="1"/>
    <col min="3851" max="3851" width="14.28515625" style="213" customWidth="1"/>
    <col min="3852" max="3852" width="11.140625" style="213" customWidth="1"/>
    <col min="3853" max="3853" width="12.85546875" style="213" customWidth="1"/>
    <col min="3854" max="3854" width="15.28515625" style="213" customWidth="1"/>
    <col min="3855" max="3855" width="17.85546875" style="213" customWidth="1"/>
    <col min="3856" max="3856" width="16.28515625" style="213" customWidth="1"/>
    <col min="3857" max="3857" width="13.85546875" style="213" customWidth="1"/>
    <col min="3858" max="4101" width="11.42578125" style="213"/>
    <col min="4102" max="4102" width="26.28515625" style="213" customWidth="1"/>
    <col min="4103" max="4103" width="14" style="213" customWidth="1"/>
    <col min="4104" max="4104" width="11.42578125" style="213"/>
    <col min="4105" max="4105" width="14" style="213" customWidth="1"/>
    <col min="4106" max="4106" width="34.5703125" style="213" customWidth="1"/>
    <col min="4107" max="4107" width="14.28515625" style="213" customWidth="1"/>
    <col min="4108" max="4108" width="11.140625" style="213" customWidth="1"/>
    <col min="4109" max="4109" width="12.85546875" style="213" customWidth="1"/>
    <col min="4110" max="4110" width="15.28515625" style="213" customWidth="1"/>
    <col min="4111" max="4111" width="17.85546875" style="213" customWidth="1"/>
    <col min="4112" max="4112" width="16.28515625" style="213" customWidth="1"/>
    <col min="4113" max="4113" width="13.85546875" style="213" customWidth="1"/>
    <col min="4114" max="4357" width="11.42578125" style="213"/>
    <col min="4358" max="4358" width="26.28515625" style="213" customWidth="1"/>
    <col min="4359" max="4359" width="14" style="213" customWidth="1"/>
    <col min="4360" max="4360" width="11.42578125" style="213"/>
    <col min="4361" max="4361" width="14" style="213" customWidth="1"/>
    <col min="4362" max="4362" width="34.5703125" style="213" customWidth="1"/>
    <col min="4363" max="4363" width="14.28515625" style="213" customWidth="1"/>
    <col min="4364" max="4364" width="11.140625" style="213" customWidth="1"/>
    <col min="4365" max="4365" width="12.85546875" style="213" customWidth="1"/>
    <col min="4366" max="4366" width="15.28515625" style="213" customWidth="1"/>
    <col min="4367" max="4367" width="17.85546875" style="213" customWidth="1"/>
    <col min="4368" max="4368" width="16.28515625" style="213" customWidth="1"/>
    <col min="4369" max="4369" width="13.85546875" style="213" customWidth="1"/>
    <col min="4370" max="4613" width="11.42578125" style="213"/>
    <col min="4614" max="4614" width="26.28515625" style="213" customWidth="1"/>
    <col min="4615" max="4615" width="14" style="213" customWidth="1"/>
    <col min="4616" max="4616" width="11.42578125" style="213"/>
    <col min="4617" max="4617" width="14" style="213" customWidth="1"/>
    <col min="4618" max="4618" width="34.5703125" style="213" customWidth="1"/>
    <col min="4619" max="4619" width="14.28515625" style="213" customWidth="1"/>
    <col min="4620" max="4620" width="11.140625" style="213" customWidth="1"/>
    <col min="4621" max="4621" width="12.85546875" style="213" customWidth="1"/>
    <col min="4622" max="4622" width="15.28515625" style="213" customWidth="1"/>
    <col min="4623" max="4623" width="17.85546875" style="213" customWidth="1"/>
    <col min="4624" max="4624" width="16.28515625" style="213" customWidth="1"/>
    <col min="4625" max="4625" width="13.85546875" style="213" customWidth="1"/>
    <col min="4626" max="4869" width="11.42578125" style="213"/>
    <col min="4870" max="4870" width="26.28515625" style="213" customWidth="1"/>
    <col min="4871" max="4871" width="14" style="213" customWidth="1"/>
    <col min="4872" max="4872" width="11.42578125" style="213"/>
    <col min="4873" max="4873" width="14" style="213" customWidth="1"/>
    <col min="4874" max="4874" width="34.5703125" style="213" customWidth="1"/>
    <col min="4875" max="4875" width="14.28515625" style="213" customWidth="1"/>
    <col min="4876" max="4876" width="11.140625" style="213" customWidth="1"/>
    <col min="4877" max="4877" width="12.85546875" style="213" customWidth="1"/>
    <col min="4878" max="4878" width="15.28515625" style="213" customWidth="1"/>
    <col min="4879" max="4879" width="17.85546875" style="213" customWidth="1"/>
    <col min="4880" max="4880" width="16.28515625" style="213" customWidth="1"/>
    <col min="4881" max="4881" width="13.85546875" style="213" customWidth="1"/>
    <col min="4882" max="5125" width="11.42578125" style="213"/>
    <col min="5126" max="5126" width="26.28515625" style="213" customWidth="1"/>
    <col min="5127" max="5127" width="14" style="213" customWidth="1"/>
    <col min="5128" max="5128" width="11.42578125" style="213"/>
    <col min="5129" max="5129" width="14" style="213" customWidth="1"/>
    <col min="5130" max="5130" width="34.5703125" style="213" customWidth="1"/>
    <col min="5131" max="5131" width="14.28515625" style="213" customWidth="1"/>
    <col min="5132" max="5132" width="11.140625" style="213" customWidth="1"/>
    <col min="5133" max="5133" width="12.85546875" style="213" customWidth="1"/>
    <col min="5134" max="5134" width="15.28515625" style="213" customWidth="1"/>
    <col min="5135" max="5135" width="17.85546875" style="213" customWidth="1"/>
    <col min="5136" max="5136" width="16.28515625" style="213" customWidth="1"/>
    <col min="5137" max="5137" width="13.85546875" style="213" customWidth="1"/>
    <col min="5138" max="5381" width="11.42578125" style="213"/>
    <col min="5382" max="5382" width="26.28515625" style="213" customWidth="1"/>
    <col min="5383" max="5383" width="14" style="213" customWidth="1"/>
    <col min="5384" max="5384" width="11.42578125" style="213"/>
    <col min="5385" max="5385" width="14" style="213" customWidth="1"/>
    <col min="5386" max="5386" width="34.5703125" style="213" customWidth="1"/>
    <col min="5387" max="5387" width="14.28515625" style="213" customWidth="1"/>
    <col min="5388" max="5388" width="11.140625" style="213" customWidth="1"/>
    <col min="5389" max="5389" width="12.85546875" style="213" customWidth="1"/>
    <col min="5390" max="5390" width="15.28515625" style="213" customWidth="1"/>
    <col min="5391" max="5391" width="17.85546875" style="213" customWidth="1"/>
    <col min="5392" max="5392" width="16.28515625" style="213" customWidth="1"/>
    <col min="5393" max="5393" width="13.85546875" style="213" customWidth="1"/>
    <col min="5394" max="5637" width="11.42578125" style="213"/>
    <col min="5638" max="5638" width="26.28515625" style="213" customWidth="1"/>
    <col min="5639" max="5639" width="14" style="213" customWidth="1"/>
    <col min="5640" max="5640" width="11.42578125" style="213"/>
    <col min="5641" max="5641" width="14" style="213" customWidth="1"/>
    <col min="5642" max="5642" width="34.5703125" style="213" customWidth="1"/>
    <col min="5643" max="5643" width="14.28515625" style="213" customWidth="1"/>
    <col min="5644" max="5644" width="11.140625" style="213" customWidth="1"/>
    <col min="5645" max="5645" width="12.85546875" style="213" customWidth="1"/>
    <col min="5646" max="5646" width="15.28515625" style="213" customWidth="1"/>
    <col min="5647" max="5647" width="17.85546875" style="213" customWidth="1"/>
    <col min="5648" max="5648" width="16.28515625" style="213" customWidth="1"/>
    <col min="5649" max="5649" width="13.85546875" style="213" customWidth="1"/>
    <col min="5650" max="5893" width="11.42578125" style="213"/>
    <col min="5894" max="5894" width="26.28515625" style="213" customWidth="1"/>
    <col min="5895" max="5895" width="14" style="213" customWidth="1"/>
    <col min="5896" max="5896" width="11.42578125" style="213"/>
    <col min="5897" max="5897" width="14" style="213" customWidth="1"/>
    <col min="5898" max="5898" width="34.5703125" style="213" customWidth="1"/>
    <col min="5899" max="5899" width="14.28515625" style="213" customWidth="1"/>
    <col min="5900" max="5900" width="11.140625" style="213" customWidth="1"/>
    <col min="5901" max="5901" width="12.85546875" style="213" customWidth="1"/>
    <col min="5902" max="5902" width="15.28515625" style="213" customWidth="1"/>
    <col min="5903" max="5903" width="17.85546875" style="213" customWidth="1"/>
    <col min="5904" max="5904" width="16.28515625" style="213" customWidth="1"/>
    <col min="5905" max="5905" width="13.85546875" style="213" customWidth="1"/>
    <col min="5906" max="6149" width="11.42578125" style="213"/>
    <col min="6150" max="6150" width="26.28515625" style="213" customWidth="1"/>
    <col min="6151" max="6151" width="14" style="213" customWidth="1"/>
    <col min="6152" max="6152" width="11.42578125" style="213"/>
    <col min="6153" max="6153" width="14" style="213" customWidth="1"/>
    <col min="6154" max="6154" width="34.5703125" style="213" customWidth="1"/>
    <col min="6155" max="6155" width="14.28515625" style="213" customWidth="1"/>
    <col min="6156" max="6156" width="11.140625" style="213" customWidth="1"/>
    <col min="6157" max="6157" width="12.85546875" style="213" customWidth="1"/>
    <col min="6158" max="6158" width="15.28515625" style="213" customWidth="1"/>
    <col min="6159" max="6159" width="17.85546875" style="213" customWidth="1"/>
    <col min="6160" max="6160" width="16.28515625" style="213" customWidth="1"/>
    <col min="6161" max="6161" width="13.85546875" style="213" customWidth="1"/>
    <col min="6162" max="6405" width="11.42578125" style="213"/>
    <col min="6406" max="6406" width="26.28515625" style="213" customWidth="1"/>
    <col min="6407" max="6407" width="14" style="213" customWidth="1"/>
    <col min="6408" max="6408" width="11.42578125" style="213"/>
    <col min="6409" max="6409" width="14" style="213" customWidth="1"/>
    <col min="6410" max="6410" width="34.5703125" style="213" customWidth="1"/>
    <col min="6411" max="6411" width="14.28515625" style="213" customWidth="1"/>
    <col min="6412" max="6412" width="11.140625" style="213" customWidth="1"/>
    <col min="6413" max="6413" width="12.85546875" style="213" customWidth="1"/>
    <col min="6414" max="6414" width="15.28515625" style="213" customWidth="1"/>
    <col min="6415" max="6415" width="17.85546875" style="213" customWidth="1"/>
    <col min="6416" max="6416" width="16.28515625" style="213" customWidth="1"/>
    <col min="6417" max="6417" width="13.85546875" style="213" customWidth="1"/>
    <col min="6418" max="6661" width="11.42578125" style="213"/>
    <col min="6662" max="6662" width="26.28515625" style="213" customWidth="1"/>
    <col min="6663" max="6663" width="14" style="213" customWidth="1"/>
    <col min="6664" max="6664" width="11.42578125" style="213"/>
    <col min="6665" max="6665" width="14" style="213" customWidth="1"/>
    <col min="6666" max="6666" width="34.5703125" style="213" customWidth="1"/>
    <col min="6667" max="6667" width="14.28515625" style="213" customWidth="1"/>
    <col min="6668" max="6668" width="11.140625" style="213" customWidth="1"/>
    <col min="6669" max="6669" width="12.85546875" style="213" customWidth="1"/>
    <col min="6670" max="6670" width="15.28515625" style="213" customWidth="1"/>
    <col min="6671" max="6671" width="17.85546875" style="213" customWidth="1"/>
    <col min="6672" max="6672" width="16.28515625" style="213" customWidth="1"/>
    <col min="6673" max="6673" width="13.85546875" style="213" customWidth="1"/>
    <col min="6674" max="6917" width="11.42578125" style="213"/>
    <col min="6918" max="6918" width="26.28515625" style="213" customWidth="1"/>
    <col min="6919" max="6919" width="14" style="213" customWidth="1"/>
    <col min="6920" max="6920" width="11.42578125" style="213"/>
    <col min="6921" max="6921" width="14" style="213" customWidth="1"/>
    <col min="6922" max="6922" width="34.5703125" style="213" customWidth="1"/>
    <col min="6923" max="6923" width="14.28515625" style="213" customWidth="1"/>
    <col min="6924" max="6924" width="11.140625" style="213" customWidth="1"/>
    <col min="6925" max="6925" width="12.85546875" style="213" customWidth="1"/>
    <col min="6926" max="6926" width="15.28515625" style="213" customWidth="1"/>
    <col min="6927" max="6927" width="17.85546875" style="213" customWidth="1"/>
    <col min="6928" max="6928" width="16.28515625" style="213" customWidth="1"/>
    <col min="6929" max="6929" width="13.85546875" style="213" customWidth="1"/>
    <col min="6930" max="7173" width="11.42578125" style="213"/>
    <col min="7174" max="7174" width="26.28515625" style="213" customWidth="1"/>
    <col min="7175" max="7175" width="14" style="213" customWidth="1"/>
    <col min="7176" max="7176" width="11.42578125" style="213"/>
    <col min="7177" max="7177" width="14" style="213" customWidth="1"/>
    <col min="7178" max="7178" width="34.5703125" style="213" customWidth="1"/>
    <col min="7179" max="7179" width="14.28515625" style="213" customWidth="1"/>
    <col min="7180" max="7180" width="11.140625" style="213" customWidth="1"/>
    <col min="7181" max="7181" width="12.85546875" style="213" customWidth="1"/>
    <col min="7182" max="7182" width="15.28515625" style="213" customWidth="1"/>
    <col min="7183" max="7183" width="17.85546875" style="213" customWidth="1"/>
    <col min="7184" max="7184" width="16.28515625" style="213" customWidth="1"/>
    <col min="7185" max="7185" width="13.85546875" style="213" customWidth="1"/>
    <col min="7186" max="7429" width="11.42578125" style="213"/>
    <col min="7430" max="7430" width="26.28515625" style="213" customWidth="1"/>
    <col min="7431" max="7431" width="14" style="213" customWidth="1"/>
    <col min="7432" max="7432" width="11.42578125" style="213"/>
    <col min="7433" max="7433" width="14" style="213" customWidth="1"/>
    <col min="7434" max="7434" width="34.5703125" style="213" customWidth="1"/>
    <col min="7435" max="7435" width="14.28515625" style="213" customWidth="1"/>
    <col min="7436" max="7436" width="11.140625" style="213" customWidth="1"/>
    <col min="7437" max="7437" width="12.85546875" style="213" customWidth="1"/>
    <col min="7438" max="7438" width="15.28515625" style="213" customWidth="1"/>
    <col min="7439" max="7439" width="17.85546875" style="213" customWidth="1"/>
    <col min="7440" max="7440" width="16.28515625" style="213" customWidth="1"/>
    <col min="7441" max="7441" width="13.85546875" style="213" customWidth="1"/>
    <col min="7442" max="7685" width="11.42578125" style="213"/>
    <col min="7686" max="7686" width="26.28515625" style="213" customWidth="1"/>
    <col min="7687" max="7687" width="14" style="213" customWidth="1"/>
    <col min="7688" max="7688" width="11.42578125" style="213"/>
    <col min="7689" max="7689" width="14" style="213" customWidth="1"/>
    <col min="7690" max="7690" width="34.5703125" style="213" customWidth="1"/>
    <col min="7691" max="7691" width="14.28515625" style="213" customWidth="1"/>
    <col min="7692" max="7692" width="11.140625" style="213" customWidth="1"/>
    <col min="7693" max="7693" width="12.85546875" style="213" customWidth="1"/>
    <col min="7694" max="7694" width="15.28515625" style="213" customWidth="1"/>
    <col min="7695" max="7695" width="17.85546875" style="213" customWidth="1"/>
    <col min="7696" max="7696" width="16.28515625" style="213" customWidth="1"/>
    <col min="7697" max="7697" width="13.85546875" style="213" customWidth="1"/>
    <col min="7698" max="7941" width="11.42578125" style="213"/>
    <col min="7942" max="7942" width="26.28515625" style="213" customWidth="1"/>
    <col min="7943" max="7943" width="14" style="213" customWidth="1"/>
    <col min="7944" max="7944" width="11.42578125" style="213"/>
    <col min="7945" max="7945" width="14" style="213" customWidth="1"/>
    <col min="7946" max="7946" width="34.5703125" style="213" customWidth="1"/>
    <col min="7947" max="7947" width="14.28515625" style="213" customWidth="1"/>
    <col min="7948" max="7948" width="11.140625" style="213" customWidth="1"/>
    <col min="7949" max="7949" width="12.85546875" style="213" customWidth="1"/>
    <col min="7950" max="7950" width="15.28515625" style="213" customWidth="1"/>
    <col min="7951" max="7951" width="17.85546875" style="213" customWidth="1"/>
    <col min="7952" max="7952" width="16.28515625" style="213" customWidth="1"/>
    <col min="7953" max="7953" width="13.85546875" style="213" customWidth="1"/>
    <col min="7954" max="8197" width="11.42578125" style="213"/>
    <col min="8198" max="8198" width="26.28515625" style="213" customWidth="1"/>
    <col min="8199" max="8199" width="14" style="213" customWidth="1"/>
    <col min="8200" max="8200" width="11.42578125" style="213"/>
    <col min="8201" max="8201" width="14" style="213" customWidth="1"/>
    <col min="8202" max="8202" width="34.5703125" style="213" customWidth="1"/>
    <col min="8203" max="8203" width="14.28515625" style="213" customWidth="1"/>
    <col min="8204" max="8204" width="11.140625" style="213" customWidth="1"/>
    <col min="8205" max="8205" width="12.85546875" style="213" customWidth="1"/>
    <col min="8206" max="8206" width="15.28515625" style="213" customWidth="1"/>
    <col min="8207" max="8207" width="17.85546875" style="213" customWidth="1"/>
    <col min="8208" max="8208" width="16.28515625" style="213" customWidth="1"/>
    <col min="8209" max="8209" width="13.85546875" style="213" customWidth="1"/>
    <col min="8210" max="8453" width="11.42578125" style="213"/>
    <col min="8454" max="8454" width="26.28515625" style="213" customWidth="1"/>
    <col min="8455" max="8455" width="14" style="213" customWidth="1"/>
    <col min="8456" max="8456" width="11.42578125" style="213"/>
    <col min="8457" max="8457" width="14" style="213" customWidth="1"/>
    <col min="8458" max="8458" width="34.5703125" style="213" customWidth="1"/>
    <col min="8459" max="8459" width="14.28515625" style="213" customWidth="1"/>
    <col min="8460" max="8460" width="11.140625" style="213" customWidth="1"/>
    <col min="8461" max="8461" width="12.85546875" style="213" customWidth="1"/>
    <col min="8462" max="8462" width="15.28515625" style="213" customWidth="1"/>
    <col min="8463" max="8463" width="17.85546875" style="213" customWidth="1"/>
    <col min="8464" max="8464" width="16.28515625" style="213" customWidth="1"/>
    <col min="8465" max="8465" width="13.85546875" style="213" customWidth="1"/>
    <col min="8466" max="8709" width="11.42578125" style="213"/>
    <col min="8710" max="8710" width="26.28515625" style="213" customWidth="1"/>
    <col min="8711" max="8711" width="14" style="213" customWidth="1"/>
    <col min="8712" max="8712" width="11.42578125" style="213"/>
    <col min="8713" max="8713" width="14" style="213" customWidth="1"/>
    <col min="8714" max="8714" width="34.5703125" style="213" customWidth="1"/>
    <col min="8715" max="8715" width="14.28515625" style="213" customWidth="1"/>
    <col min="8716" max="8716" width="11.140625" style="213" customWidth="1"/>
    <col min="8717" max="8717" width="12.85546875" style="213" customWidth="1"/>
    <col min="8718" max="8718" width="15.28515625" style="213" customWidth="1"/>
    <col min="8719" max="8719" width="17.85546875" style="213" customWidth="1"/>
    <col min="8720" max="8720" width="16.28515625" style="213" customWidth="1"/>
    <col min="8721" max="8721" width="13.85546875" style="213" customWidth="1"/>
    <col min="8722" max="8965" width="11.42578125" style="213"/>
    <col min="8966" max="8966" width="26.28515625" style="213" customWidth="1"/>
    <col min="8967" max="8967" width="14" style="213" customWidth="1"/>
    <col min="8968" max="8968" width="11.42578125" style="213"/>
    <col min="8969" max="8969" width="14" style="213" customWidth="1"/>
    <col min="8970" max="8970" width="34.5703125" style="213" customWidth="1"/>
    <col min="8971" max="8971" width="14.28515625" style="213" customWidth="1"/>
    <col min="8972" max="8972" width="11.140625" style="213" customWidth="1"/>
    <col min="8973" max="8973" width="12.85546875" style="213" customWidth="1"/>
    <col min="8974" max="8974" width="15.28515625" style="213" customWidth="1"/>
    <col min="8975" max="8975" width="17.85546875" style="213" customWidth="1"/>
    <col min="8976" max="8976" width="16.28515625" style="213" customWidth="1"/>
    <col min="8977" max="8977" width="13.85546875" style="213" customWidth="1"/>
    <col min="8978" max="9221" width="11.42578125" style="213"/>
    <col min="9222" max="9222" width="26.28515625" style="213" customWidth="1"/>
    <col min="9223" max="9223" width="14" style="213" customWidth="1"/>
    <col min="9224" max="9224" width="11.42578125" style="213"/>
    <col min="9225" max="9225" width="14" style="213" customWidth="1"/>
    <col min="9226" max="9226" width="34.5703125" style="213" customWidth="1"/>
    <col min="9227" max="9227" width="14.28515625" style="213" customWidth="1"/>
    <col min="9228" max="9228" width="11.140625" style="213" customWidth="1"/>
    <col min="9229" max="9229" width="12.85546875" style="213" customWidth="1"/>
    <col min="9230" max="9230" width="15.28515625" style="213" customWidth="1"/>
    <col min="9231" max="9231" width="17.85546875" style="213" customWidth="1"/>
    <col min="9232" max="9232" width="16.28515625" style="213" customWidth="1"/>
    <col min="9233" max="9233" width="13.85546875" style="213" customWidth="1"/>
    <col min="9234" max="9477" width="11.42578125" style="213"/>
    <col min="9478" max="9478" width="26.28515625" style="213" customWidth="1"/>
    <col min="9479" max="9479" width="14" style="213" customWidth="1"/>
    <col min="9480" max="9480" width="11.42578125" style="213"/>
    <col min="9481" max="9481" width="14" style="213" customWidth="1"/>
    <col min="9482" max="9482" width="34.5703125" style="213" customWidth="1"/>
    <col min="9483" max="9483" width="14.28515625" style="213" customWidth="1"/>
    <col min="9484" max="9484" width="11.140625" style="213" customWidth="1"/>
    <col min="9485" max="9485" width="12.85546875" style="213" customWidth="1"/>
    <col min="9486" max="9486" width="15.28515625" style="213" customWidth="1"/>
    <col min="9487" max="9487" width="17.85546875" style="213" customWidth="1"/>
    <col min="9488" max="9488" width="16.28515625" style="213" customWidth="1"/>
    <col min="9489" max="9489" width="13.85546875" style="213" customWidth="1"/>
    <col min="9490" max="9733" width="11.42578125" style="213"/>
    <col min="9734" max="9734" width="26.28515625" style="213" customWidth="1"/>
    <col min="9735" max="9735" width="14" style="213" customWidth="1"/>
    <col min="9736" max="9736" width="11.42578125" style="213"/>
    <col min="9737" max="9737" width="14" style="213" customWidth="1"/>
    <col min="9738" max="9738" width="34.5703125" style="213" customWidth="1"/>
    <col min="9739" max="9739" width="14.28515625" style="213" customWidth="1"/>
    <col min="9740" max="9740" width="11.140625" style="213" customWidth="1"/>
    <col min="9741" max="9741" width="12.85546875" style="213" customWidth="1"/>
    <col min="9742" max="9742" width="15.28515625" style="213" customWidth="1"/>
    <col min="9743" max="9743" width="17.85546875" style="213" customWidth="1"/>
    <col min="9744" max="9744" width="16.28515625" style="213" customWidth="1"/>
    <col min="9745" max="9745" width="13.85546875" style="213" customWidth="1"/>
    <col min="9746" max="9989" width="11.42578125" style="213"/>
    <col min="9990" max="9990" width="26.28515625" style="213" customWidth="1"/>
    <col min="9991" max="9991" width="14" style="213" customWidth="1"/>
    <col min="9992" max="9992" width="11.42578125" style="213"/>
    <col min="9993" max="9993" width="14" style="213" customWidth="1"/>
    <col min="9994" max="9994" width="34.5703125" style="213" customWidth="1"/>
    <col min="9995" max="9995" width="14.28515625" style="213" customWidth="1"/>
    <col min="9996" max="9996" width="11.140625" style="213" customWidth="1"/>
    <col min="9997" max="9997" width="12.85546875" style="213" customWidth="1"/>
    <col min="9998" max="9998" width="15.28515625" style="213" customWidth="1"/>
    <col min="9999" max="9999" width="17.85546875" style="213" customWidth="1"/>
    <col min="10000" max="10000" width="16.28515625" style="213" customWidth="1"/>
    <col min="10001" max="10001" width="13.85546875" style="213" customWidth="1"/>
    <col min="10002" max="10245" width="11.42578125" style="213"/>
    <col min="10246" max="10246" width="26.28515625" style="213" customWidth="1"/>
    <col min="10247" max="10247" width="14" style="213" customWidth="1"/>
    <col min="10248" max="10248" width="11.42578125" style="213"/>
    <col min="10249" max="10249" width="14" style="213" customWidth="1"/>
    <col min="10250" max="10250" width="34.5703125" style="213" customWidth="1"/>
    <col min="10251" max="10251" width="14.28515625" style="213" customWidth="1"/>
    <col min="10252" max="10252" width="11.140625" style="213" customWidth="1"/>
    <col min="10253" max="10253" width="12.85546875" style="213" customWidth="1"/>
    <col min="10254" max="10254" width="15.28515625" style="213" customWidth="1"/>
    <col min="10255" max="10255" width="17.85546875" style="213" customWidth="1"/>
    <col min="10256" max="10256" width="16.28515625" style="213" customWidth="1"/>
    <col min="10257" max="10257" width="13.85546875" style="213" customWidth="1"/>
    <col min="10258" max="10501" width="11.42578125" style="213"/>
    <col min="10502" max="10502" width="26.28515625" style="213" customWidth="1"/>
    <col min="10503" max="10503" width="14" style="213" customWidth="1"/>
    <col min="10504" max="10504" width="11.42578125" style="213"/>
    <col min="10505" max="10505" width="14" style="213" customWidth="1"/>
    <col min="10506" max="10506" width="34.5703125" style="213" customWidth="1"/>
    <col min="10507" max="10507" width="14.28515625" style="213" customWidth="1"/>
    <col min="10508" max="10508" width="11.140625" style="213" customWidth="1"/>
    <col min="10509" max="10509" width="12.85546875" style="213" customWidth="1"/>
    <col min="10510" max="10510" width="15.28515625" style="213" customWidth="1"/>
    <col min="10511" max="10511" width="17.85546875" style="213" customWidth="1"/>
    <col min="10512" max="10512" width="16.28515625" style="213" customWidth="1"/>
    <col min="10513" max="10513" width="13.85546875" style="213" customWidth="1"/>
    <col min="10514" max="10757" width="11.42578125" style="213"/>
    <col min="10758" max="10758" width="26.28515625" style="213" customWidth="1"/>
    <col min="10759" max="10759" width="14" style="213" customWidth="1"/>
    <col min="10760" max="10760" width="11.42578125" style="213"/>
    <col min="10761" max="10761" width="14" style="213" customWidth="1"/>
    <col min="10762" max="10762" width="34.5703125" style="213" customWidth="1"/>
    <col min="10763" max="10763" width="14.28515625" style="213" customWidth="1"/>
    <col min="10764" max="10764" width="11.140625" style="213" customWidth="1"/>
    <col min="10765" max="10765" width="12.85546875" style="213" customWidth="1"/>
    <col min="10766" max="10766" width="15.28515625" style="213" customWidth="1"/>
    <col min="10767" max="10767" width="17.85546875" style="213" customWidth="1"/>
    <col min="10768" max="10768" width="16.28515625" style="213" customWidth="1"/>
    <col min="10769" max="10769" width="13.85546875" style="213" customWidth="1"/>
    <col min="10770" max="11013" width="11.42578125" style="213"/>
    <col min="11014" max="11014" width="26.28515625" style="213" customWidth="1"/>
    <col min="11015" max="11015" width="14" style="213" customWidth="1"/>
    <col min="11016" max="11016" width="11.42578125" style="213"/>
    <col min="11017" max="11017" width="14" style="213" customWidth="1"/>
    <col min="11018" max="11018" width="34.5703125" style="213" customWidth="1"/>
    <col min="11019" max="11019" width="14.28515625" style="213" customWidth="1"/>
    <col min="11020" max="11020" width="11.140625" style="213" customWidth="1"/>
    <col min="11021" max="11021" width="12.85546875" style="213" customWidth="1"/>
    <col min="11022" max="11022" width="15.28515625" style="213" customWidth="1"/>
    <col min="11023" max="11023" width="17.85546875" style="213" customWidth="1"/>
    <col min="11024" max="11024" width="16.28515625" style="213" customWidth="1"/>
    <col min="11025" max="11025" width="13.85546875" style="213" customWidth="1"/>
    <col min="11026" max="11269" width="11.42578125" style="213"/>
    <col min="11270" max="11270" width="26.28515625" style="213" customWidth="1"/>
    <col min="11271" max="11271" width="14" style="213" customWidth="1"/>
    <col min="11272" max="11272" width="11.42578125" style="213"/>
    <col min="11273" max="11273" width="14" style="213" customWidth="1"/>
    <col min="11274" max="11274" width="34.5703125" style="213" customWidth="1"/>
    <col min="11275" max="11275" width="14.28515625" style="213" customWidth="1"/>
    <col min="11276" max="11276" width="11.140625" style="213" customWidth="1"/>
    <col min="11277" max="11277" width="12.85546875" style="213" customWidth="1"/>
    <col min="11278" max="11278" width="15.28515625" style="213" customWidth="1"/>
    <col min="11279" max="11279" width="17.85546875" style="213" customWidth="1"/>
    <col min="11280" max="11280" width="16.28515625" style="213" customWidth="1"/>
    <col min="11281" max="11281" width="13.85546875" style="213" customWidth="1"/>
    <col min="11282" max="11525" width="11.42578125" style="213"/>
    <col min="11526" max="11526" width="26.28515625" style="213" customWidth="1"/>
    <col min="11527" max="11527" width="14" style="213" customWidth="1"/>
    <col min="11528" max="11528" width="11.42578125" style="213"/>
    <col min="11529" max="11529" width="14" style="213" customWidth="1"/>
    <col min="11530" max="11530" width="34.5703125" style="213" customWidth="1"/>
    <col min="11531" max="11531" width="14.28515625" style="213" customWidth="1"/>
    <col min="11532" max="11532" width="11.140625" style="213" customWidth="1"/>
    <col min="11533" max="11533" width="12.85546875" style="213" customWidth="1"/>
    <col min="11534" max="11534" width="15.28515625" style="213" customWidth="1"/>
    <col min="11535" max="11535" width="17.85546875" style="213" customWidth="1"/>
    <col min="11536" max="11536" width="16.28515625" style="213" customWidth="1"/>
    <col min="11537" max="11537" width="13.85546875" style="213" customWidth="1"/>
    <col min="11538" max="11781" width="11.42578125" style="213"/>
    <col min="11782" max="11782" width="26.28515625" style="213" customWidth="1"/>
    <col min="11783" max="11783" width="14" style="213" customWidth="1"/>
    <col min="11784" max="11784" width="11.42578125" style="213"/>
    <col min="11785" max="11785" width="14" style="213" customWidth="1"/>
    <col min="11786" max="11786" width="34.5703125" style="213" customWidth="1"/>
    <col min="11787" max="11787" width="14.28515625" style="213" customWidth="1"/>
    <col min="11788" max="11788" width="11.140625" style="213" customWidth="1"/>
    <col min="11789" max="11789" width="12.85546875" style="213" customWidth="1"/>
    <col min="11790" max="11790" width="15.28515625" style="213" customWidth="1"/>
    <col min="11791" max="11791" width="17.85546875" style="213" customWidth="1"/>
    <col min="11792" max="11792" width="16.28515625" style="213" customWidth="1"/>
    <col min="11793" max="11793" width="13.85546875" style="213" customWidth="1"/>
    <col min="11794" max="12037" width="11.42578125" style="213"/>
    <col min="12038" max="12038" width="26.28515625" style="213" customWidth="1"/>
    <col min="12039" max="12039" width="14" style="213" customWidth="1"/>
    <col min="12040" max="12040" width="11.42578125" style="213"/>
    <col min="12041" max="12041" width="14" style="213" customWidth="1"/>
    <col min="12042" max="12042" width="34.5703125" style="213" customWidth="1"/>
    <col min="12043" max="12043" width="14.28515625" style="213" customWidth="1"/>
    <col min="12044" max="12044" width="11.140625" style="213" customWidth="1"/>
    <col min="12045" max="12045" width="12.85546875" style="213" customWidth="1"/>
    <col min="12046" max="12046" width="15.28515625" style="213" customWidth="1"/>
    <col min="12047" max="12047" width="17.85546875" style="213" customWidth="1"/>
    <col min="12048" max="12048" width="16.28515625" style="213" customWidth="1"/>
    <col min="12049" max="12049" width="13.85546875" style="213" customWidth="1"/>
    <col min="12050" max="12293" width="11.42578125" style="213"/>
    <col min="12294" max="12294" width="26.28515625" style="213" customWidth="1"/>
    <col min="12295" max="12295" width="14" style="213" customWidth="1"/>
    <col min="12296" max="12296" width="11.42578125" style="213"/>
    <col min="12297" max="12297" width="14" style="213" customWidth="1"/>
    <col min="12298" max="12298" width="34.5703125" style="213" customWidth="1"/>
    <col min="12299" max="12299" width="14.28515625" style="213" customWidth="1"/>
    <col min="12300" max="12300" width="11.140625" style="213" customWidth="1"/>
    <col min="12301" max="12301" width="12.85546875" style="213" customWidth="1"/>
    <col min="12302" max="12302" width="15.28515625" style="213" customWidth="1"/>
    <col min="12303" max="12303" width="17.85546875" style="213" customWidth="1"/>
    <col min="12304" max="12304" width="16.28515625" style="213" customWidth="1"/>
    <col min="12305" max="12305" width="13.85546875" style="213" customWidth="1"/>
    <col min="12306" max="12549" width="11.42578125" style="213"/>
    <col min="12550" max="12550" width="26.28515625" style="213" customWidth="1"/>
    <col min="12551" max="12551" width="14" style="213" customWidth="1"/>
    <col min="12552" max="12552" width="11.42578125" style="213"/>
    <col min="12553" max="12553" width="14" style="213" customWidth="1"/>
    <col min="12554" max="12554" width="34.5703125" style="213" customWidth="1"/>
    <col min="12555" max="12555" width="14.28515625" style="213" customWidth="1"/>
    <col min="12556" max="12556" width="11.140625" style="213" customWidth="1"/>
    <col min="12557" max="12557" width="12.85546875" style="213" customWidth="1"/>
    <col min="12558" max="12558" width="15.28515625" style="213" customWidth="1"/>
    <col min="12559" max="12559" width="17.85546875" style="213" customWidth="1"/>
    <col min="12560" max="12560" width="16.28515625" style="213" customWidth="1"/>
    <col min="12561" max="12561" width="13.85546875" style="213" customWidth="1"/>
    <col min="12562" max="12805" width="11.42578125" style="213"/>
    <col min="12806" max="12806" width="26.28515625" style="213" customWidth="1"/>
    <col min="12807" max="12807" width="14" style="213" customWidth="1"/>
    <col min="12808" max="12808" width="11.42578125" style="213"/>
    <col min="12809" max="12809" width="14" style="213" customWidth="1"/>
    <col min="12810" max="12810" width="34.5703125" style="213" customWidth="1"/>
    <col min="12811" max="12811" width="14.28515625" style="213" customWidth="1"/>
    <col min="12812" max="12812" width="11.140625" style="213" customWidth="1"/>
    <col min="12813" max="12813" width="12.85546875" style="213" customWidth="1"/>
    <col min="12814" max="12814" width="15.28515625" style="213" customWidth="1"/>
    <col min="12815" max="12815" width="17.85546875" style="213" customWidth="1"/>
    <col min="12816" max="12816" width="16.28515625" style="213" customWidth="1"/>
    <col min="12817" max="12817" width="13.85546875" style="213" customWidth="1"/>
    <col min="12818" max="13061" width="11.42578125" style="213"/>
    <col min="13062" max="13062" width="26.28515625" style="213" customWidth="1"/>
    <col min="13063" max="13063" width="14" style="213" customWidth="1"/>
    <col min="13064" max="13064" width="11.42578125" style="213"/>
    <col min="13065" max="13065" width="14" style="213" customWidth="1"/>
    <col min="13066" max="13066" width="34.5703125" style="213" customWidth="1"/>
    <col min="13067" max="13067" width="14.28515625" style="213" customWidth="1"/>
    <col min="13068" max="13068" width="11.140625" style="213" customWidth="1"/>
    <col min="13069" max="13069" width="12.85546875" style="213" customWidth="1"/>
    <col min="13070" max="13070" width="15.28515625" style="213" customWidth="1"/>
    <col min="13071" max="13071" width="17.85546875" style="213" customWidth="1"/>
    <col min="13072" max="13072" width="16.28515625" style="213" customWidth="1"/>
    <col min="13073" max="13073" width="13.85546875" style="213" customWidth="1"/>
    <col min="13074" max="13317" width="11.42578125" style="213"/>
    <col min="13318" max="13318" width="26.28515625" style="213" customWidth="1"/>
    <col min="13319" max="13319" width="14" style="213" customWidth="1"/>
    <col min="13320" max="13320" width="11.42578125" style="213"/>
    <col min="13321" max="13321" width="14" style="213" customWidth="1"/>
    <col min="13322" max="13322" width="34.5703125" style="213" customWidth="1"/>
    <col min="13323" max="13323" width="14.28515625" style="213" customWidth="1"/>
    <col min="13324" max="13324" width="11.140625" style="213" customWidth="1"/>
    <col min="13325" max="13325" width="12.85546875" style="213" customWidth="1"/>
    <col min="13326" max="13326" width="15.28515625" style="213" customWidth="1"/>
    <col min="13327" max="13327" width="17.85546875" style="213" customWidth="1"/>
    <col min="13328" max="13328" width="16.28515625" style="213" customWidth="1"/>
    <col min="13329" max="13329" width="13.85546875" style="213" customWidth="1"/>
    <col min="13330" max="13573" width="11.42578125" style="213"/>
    <col min="13574" max="13574" width="26.28515625" style="213" customWidth="1"/>
    <col min="13575" max="13575" width="14" style="213" customWidth="1"/>
    <col min="13576" max="13576" width="11.42578125" style="213"/>
    <col min="13577" max="13577" width="14" style="213" customWidth="1"/>
    <col min="13578" max="13578" width="34.5703125" style="213" customWidth="1"/>
    <col min="13579" max="13579" width="14.28515625" style="213" customWidth="1"/>
    <col min="13580" max="13580" width="11.140625" style="213" customWidth="1"/>
    <col min="13581" max="13581" width="12.85546875" style="213" customWidth="1"/>
    <col min="13582" max="13582" width="15.28515625" style="213" customWidth="1"/>
    <col min="13583" max="13583" width="17.85546875" style="213" customWidth="1"/>
    <col min="13584" max="13584" width="16.28515625" style="213" customWidth="1"/>
    <col min="13585" max="13585" width="13.85546875" style="213" customWidth="1"/>
    <col min="13586" max="13829" width="11.42578125" style="213"/>
    <col min="13830" max="13830" width="26.28515625" style="213" customWidth="1"/>
    <col min="13831" max="13831" width="14" style="213" customWidth="1"/>
    <col min="13832" max="13832" width="11.42578125" style="213"/>
    <col min="13833" max="13833" width="14" style="213" customWidth="1"/>
    <col min="13834" max="13834" width="34.5703125" style="213" customWidth="1"/>
    <col min="13835" max="13835" width="14.28515625" style="213" customWidth="1"/>
    <col min="13836" max="13836" width="11.140625" style="213" customWidth="1"/>
    <col min="13837" max="13837" width="12.85546875" style="213" customWidth="1"/>
    <col min="13838" max="13838" width="15.28515625" style="213" customWidth="1"/>
    <col min="13839" max="13839" width="17.85546875" style="213" customWidth="1"/>
    <col min="13840" max="13840" width="16.28515625" style="213" customWidth="1"/>
    <col min="13841" max="13841" width="13.85546875" style="213" customWidth="1"/>
    <col min="13842" max="14085" width="11.42578125" style="213"/>
    <col min="14086" max="14086" width="26.28515625" style="213" customWidth="1"/>
    <col min="14087" max="14087" width="14" style="213" customWidth="1"/>
    <col min="14088" max="14088" width="11.42578125" style="213"/>
    <col min="14089" max="14089" width="14" style="213" customWidth="1"/>
    <col min="14090" max="14090" width="34.5703125" style="213" customWidth="1"/>
    <col min="14091" max="14091" width="14.28515625" style="213" customWidth="1"/>
    <col min="14092" max="14092" width="11.140625" style="213" customWidth="1"/>
    <col min="14093" max="14093" width="12.85546875" style="213" customWidth="1"/>
    <col min="14094" max="14094" width="15.28515625" style="213" customWidth="1"/>
    <col min="14095" max="14095" width="17.85546875" style="213" customWidth="1"/>
    <col min="14096" max="14096" width="16.28515625" style="213" customWidth="1"/>
    <col min="14097" max="14097" width="13.85546875" style="213" customWidth="1"/>
    <col min="14098" max="14341" width="11.42578125" style="213"/>
    <col min="14342" max="14342" width="26.28515625" style="213" customWidth="1"/>
    <col min="14343" max="14343" width="14" style="213" customWidth="1"/>
    <col min="14344" max="14344" width="11.42578125" style="213"/>
    <col min="14345" max="14345" width="14" style="213" customWidth="1"/>
    <col min="14346" max="14346" width="34.5703125" style="213" customWidth="1"/>
    <col min="14347" max="14347" width="14.28515625" style="213" customWidth="1"/>
    <col min="14348" max="14348" width="11.140625" style="213" customWidth="1"/>
    <col min="14349" max="14349" width="12.85546875" style="213" customWidth="1"/>
    <col min="14350" max="14350" width="15.28515625" style="213" customWidth="1"/>
    <col min="14351" max="14351" width="17.85546875" style="213" customWidth="1"/>
    <col min="14352" max="14352" width="16.28515625" style="213" customWidth="1"/>
    <col min="14353" max="14353" width="13.85546875" style="213" customWidth="1"/>
    <col min="14354" max="14597" width="11.42578125" style="213"/>
    <col min="14598" max="14598" width="26.28515625" style="213" customWidth="1"/>
    <col min="14599" max="14599" width="14" style="213" customWidth="1"/>
    <col min="14600" max="14600" width="11.42578125" style="213"/>
    <col min="14601" max="14601" width="14" style="213" customWidth="1"/>
    <col min="14602" max="14602" width="34.5703125" style="213" customWidth="1"/>
    <col min="14603" max="14603" width="14.28515625" style="213" customWidth="1"/>
    <col min="14604" max="14604" width="11.140625" style="213" customWidth="1"/>
    <col min="14605" max="14605" width="12.85546875" style="213" customWidth="1"/>
    <col min="14606" max="14606" width="15.28515625" style="213" customWidth="1"/>
    <col min="14607" max="14607" width="17.85546875" style="213" customWidth="1"/>
    <col min="14608" max="14608" width="16.28515625" style="213" customWidth="1"/>
    <col min="14609" max="14609" width="13.85546875" style="213" customWidth="1"/>
    <col min="14610" max="14853" width="11.42578125" style="213"/>
    <col min="14854" max="14854" width="26.28515625" style="213" customWidth="1"/>
    <col min="14855" max="14855" width="14" style="213" customWidth="1"/>
    <col min="14856" max="14856" width="11.42578125" style="213"/>
    <col min="14857" max="14857" width="14" style="213" customWidth="1"/>
    <col min="14858" max="14858" width="34.5703125" style="213" customWidth="1"/>
    <col min="14859" max="14859" width="14.28515625" style="213" customWidth="1"/>
    <col min="14860" max="14860" width="11.140625" style="213" customWidth="1"/>
    <col min="14861" max="14861" width="12.85546875" style="213" customWidth="1"/>
    <col min="14862" max="14862" width="15.28515625" style="213" customWidth="1"/>
    <col min="14863" max="14863" width="17.85546875" style="213" customWidth="1"/>
    <col min="14864" max="14864" width="16.28515625" style="213" customWidth="1"/>
    <col min="14865" max="14865" width="13.85546875" style="213" customWidth="1"/>
    <col min="14866" max="15109" width="11.42578125" style="213"/>
    <col min="15110" max="15110" width="26.28515625" style="213" customWidth="1"/>
    <col min="15111" max="15111" width="14" style="213" customWidth="1"/>
    <col min="15112" max="15112" width="11.42578125" style="213"/>
    <col min="15113" max="15113" width="14" style="213" customWidth="1"/>
    <col min="15114" max="15114" width="34.5703125" style="213" customWidth="1"/>
    <col min="15115" max="15115" width="14.28515625" style="213" customWidth="1"/>
    <col min="15116" max="15116" width="11.140625" style="213" customWidth="1"/>
    <col min="15117" max="15117" width="12.85546875" style="213" customWidth="1"/>
    <col min="15118" max="15118" width="15.28515625" style="213" customWidth="1"/>
    <col min="15119" max="15119" width="17.85546875" style="213" customWidth="1"/>
    <col min="15120" max="15120" width="16.28515625" style="213" customWidth="1"/>
    <col min="15121" max="15121" width="13.85546875" style="213" customWidth="1"/>
    <col min="15122" max="15365" width="11.42578125" style="213"/>
    <col min="15366" max="15366" width="26.28515625" style="213" customWidth="1"/>
    <col min="15367" max="15367" width="14" style="213" customWidth="1"/>
    <col min="15368" max="15368" width="11.42578125" style="213"/>
    <col min="15369" max="15369" width="14" style="213" customWidth="1"/>
    <col min="15370" max="15370" width="34.5703125" style="213" customWidth="1"/>
    <col min="15371" max="15371" width="14.28515625" style="213" customWidth="1"/>
    <col min="15372" max="15372" width="11.140625" style="213" customWidth="1"/>
    <col min="15373" max="15373" width="12.85546875" style="213" customWidth="1"/>
    <col min="15374" max="15374" width="15.28515625" style="213" customWidth="1"/>
    <col min="15375" max="15375" width="17.85546875" style="213" customWidth="1"/>
    <col min="15376" max="15376" width="16.28515625" style="213" customWidth="1"/>
    <col min="15377" max="15377" width="13.85546875" style="213" customWidth="1"/>
    <col min="15378" max="15621" width="11.42578125" style="213"/>
    <col min="15622" max="15622" width="26.28515625" style="213" customWidth="1"/>
    <col min="15623" max="15623" width="14" style="213" customWidth="1"/>
    <col min="15624" max="15624" width="11.42578125" style="213"/>
    <col min="15625" max="15625" width="14" style="213" customWidth="1"/>
    <col min="15626" max="15626" width="34.5703125" style="213" customWidth="1"/>
    <col min="15627" max="15627" width="14.28515625" style="213" customWidth="1"/>
    <col min="15628" max="15628" width="11.140625" style="213" customWidth="1"/>
    <col min="15629" max="15629" width="12.85546875" style="213" customWidth="1"/>
    <col min="15630" max="15630" width="15.28515625" style="213" customWidth="1"/>
    <col min="15631" max="15631" width="17.85546875" style="213" customWidth="1"/>
    <col min="15632" max="15632" width="16.28515625" style="213" customWidth="1"/>
    <col min="15633" max="15633" width="13.85546875" style="213" customWidth="1"/>
    <col min="15634" max="15877" width="11.42578125" style="213"/>
    <col min="15878" max="15878" width="26.28515625" style="213" customWidth="1"/>
    <col min="15879" max="15879" width="14" style="213" customWidth="1"/>
    <col min="15880" max="15880" width="11.42578125" style="213"/>
    <col min="15881" max="15881" width="14" style="213" customWidth="1"/>
    <col min="15882" max="15882" width="34.5703125" style="213" customWidth="1"/>
    <col min="15883" max="15883" width="14.28515625" style="213" customWidth="1"/>
    <col min="15884" max="15884" width="11.140625" style="213" customWidth="1"/>
    <col min="15885" max="15885" width="12.85546875" style="213" customWidth="1"/>
    <col min="15886" max="15886" width="15.28515625" style="213" customWidth="1"/>
    <col min="15887" max="15887" width="17.85546875" style="213" customWidth="1"/>
    <col min="15888" max="15888" width="16.28515625" style="213" customWidth="1"/>
    <col min="15889" max="15889" width="13.85546875" style="213" customWidth="1"/>
    <col min="15890" max="16133" width="11.42578125" style="213"/>
    <col min="16134" max="16134" width="26.28515625" style="213" customWidth="1"/>
    <col min="16135" max="16135" width="14" style="213" customWidth="1"/>
    <col min="16136" max="16136" width="11.42578125" style="213"/>
    <col min="16137" max="16137" width="14" style="213" customWidth="1"/>
    <col min="16138" max="16138" width="34.5703125" style="213" customWidth="1"/>
    <col min="16139" max="16139" width="14.28515625" style="213" customWidth="1"/>
    <col min="16140" max="16140" width="11.140625" style="213" customWidth="1"/>
    <col min="16141" max="16141" width="12.85546875" style="213" customWidth="1"/>
    <col min="16142" max="16142" width="15.28515625" style="213" customWidth="1"/>
    <col min="16143" max="16143" width="17.85546875" style="213" customWidth="1"/>
    <col min="16144" max="16144" width="16.28515625" style="213" customWidth="1"/>
    <col min="16145" max="16145" width="13.85546875" style="213" customWidth="1"/>
    <col min="16146" max="16384" width="11.42578125" style="213"/>
  </cols>
  <sheetData>
    <row r="1" spans="1:17" ht="66" customHeight="1">
      <c r="A1" s="208"/>
      <c r="B1" s="209"/>
      <c r="C1" s="210" t="s">
        <v>557</v>
      </c>
      <c r="D1" s="211"/>
      <c r="E1" s="211"/>
      <c r="F1" s="211"/>
      <c r="G1" s="211"/>
      <c r="H1" s="211"/>
      <c r="I1" s="211"/>
      <c r="J1" s="211"/>
      <c r="K1" s="211"/>
      <c r="L1" s="211"/>
      <c r="M1" s="211"/>
      <c r="N1" s="211"/>
      <c r="O1" s="211"/>
      <c r="P1" s="211"/>
      <c r="Q1" s="212"/>
    </row>
    <row r="2" spans="1:17" ht="40.5" customHeight="1">
      <c r="A2" s="214"/>
      <c r="B2" s="215"/>
      <c r="C2" s="216" t="s">
        <v>558</v>
      </c>
      <c r="D2" s="217"/>
      <c r="E2" s="217"/>
      <c r="F2" s="217"/>
      <c r="G2" s="217"/>
      <c r="H2" s="217"/>
      <c r="I2" s="217"/>
      <c r="J2" s="217"/>
      <c r="K2" s="217"/>
      <c r="L2" s="217"/>
      <c r="M2" s="217"/>
      <c r="N2" s="217"/>
      <c r="O2" s="217"/>
      <c r="P2" s="217"/>
      <c r="Q2" s="218"/>
    </row>
    <row r="3" spans="1:17" ht="25.5" customHeight="1">
      <c r="A3" s="219"/>
      <c r="B3" s="220"/>
      <c r="C3" s="221" t="s">
        <v>559</v>
      </c>
      <c r="D3" s="222"/>
      <c r="E3" s="222"/>
      <c r="F3" s="223"/>
      <c r="G3" s="221" t="s">
        <v>560</v>
      </c>
      <c r="H3" s="222"/>
      <c r="I3" s="222"/>
      <c r="J3" s="222"/>
      <c r="K3" s="222"/>
      <c r="L3" s="222"/>
      <c r="M3" s="222"/>
      <c r="N3" s="223"/>
      <c r="O3" s="224"/>
      <c r="P3" s="224"/>
      <c r="Q3" s="225"/>
    </row>
    <row r="4" spans="1:17" ht="24" customHeight="1">
      <c r="A4" s="543" t="s">
        <v>561</v>
      </c>
      <c r="B4" s="543" t="s">
        <v>562</v>
      </c>
      <c r="C4" s="545" t="s">
        <v>563</v>
      </c>
      <c r="D4" s="545" t="s">
        <v>177</v>
      </c>
      <c r="E4" s="545"/>
      <c r="F4" s="545" t="s">
        <v>564</v>
      </c>
      <c r="G4" s="545" t="s">
        <v>565</v>
      </c>
      <c r="H4" s="545" t="s">
        <v>178</v>
      </c>
      <c r="I4" s="545"/>
      <c r="J4" s="545" t="s">
        <v>566</v>
      </c>
      <c r="K4" s="546" t="s">
        <v>567</v>
      </c>
      <c r="L4" s="547"/>
      <c r="M4" s="548"/>
      <c r="N4" s="546" t="s">
        <v>568</v>
      </c>
      <c r="O4" s="547"/>
      <c r="P4" s="548"/>
      <c r="Q4" s="545" t="s">
        <v>569</v>
      </c>
    </row>
    <row r="5" spans="1:17" ht="48.75" customHeight="1">
      <c r="A5" s="544"/>
      <c r="B5" s="544"/>
      <c r="C5" s="545"/>
      <c r="D5" s="226" t="s">
        <v>11</v>
      </c>
      <c r="E5" s="226" t="s">
        <v>10</v>
      </c>
      <c r="F5" s="545"/>
      <c r="G5" s="545"/>
      <c r="H5" s="227" t="s">
        <v>570</v>
      </c>
      <c r="I5" s="227" t="s">
        <v>571</v>
      </c>
      <c r="J5" s="545"/>
      <c r="K5" s="228" t="s">
        <v>572</v>
      </c>
      <c r="L5" s="229" t="s">
        <v>573</v>
      </c>
      <c r="M5" s="228" t="s">
        <v>574</v>
      </c>
      <c r="N5" s="228" t="s">
        <v>575</v>
      </c>
      <c r="O5" s="228" t="s">
        <v>573</v>
      </c>
      <c r="P5" s="228" t="s">
        <v>576</v>
      </c>
      <c r="Q5" s="545"/>
    </row>
    <row r="6" spans="1:17" ht="97.5" customHeight="1">
      <c r="A6" s="230" t="s">
        <v>255</v>
      </c>
      <c r="B6" s="230" t="s">
        <v>291</v>
      </c>
      <c r="C6" s="231" t="s">
        <v>256</v>
      </c>
      <c r="D6" s="231" t="s">
        <v>577</v>
      </c>
      <c r="E6" s="231" t="s">
        <v>578</v>
      </c>
      <c r="F6" s="232" t="s">
        <v>579</v>
      </c>
      <c r="G6" s="231" t="s">
        <v>292</v>
      </c>
      <c r="H6" s="231"/>
      <c r="I6" s="231"/>
      <c r="J6" s="232" t="s">
        <v>579</v>
      </c>
      <c r="K6" s="231" t="s">
        <v>580</v>
      </c>
      <c r="L6" s="231" t="s">
        <v>293</v>
      </c>
      <c r="M6" s="231" t="s">
        <v>294</v>
      </c>
      <c r="N6" s="231" t="s">
        <v>581</v>
      </c>
      <c r="O6" s="231" t="s">
        <v>582</v>
      </c>
      <c r="P6" s="231" t="s">
        <v>583</v>
      </c>
      <c r="Q6" s="231" t="s">
        <v>295</v>
      </c>
    </row>
    <row r="7" spans="1:17" ht="99.75" customHeight="1">
      <c r="A7" s="230" t="s">
        <v>255</v>
      </c>
      <c r="B7" s="233" t="s">
        <v>274</v>
      </c>
      <c r="C7" s="231" t="s">
        <v>296</v>
      </c>
      <c r="D7" s="231" t="s">
        <v>577</v>
      </c>
      <c r="E7" s="231" t="s">
        <v>578</v>
      </c>
      <c r="F7" s="232" t="s">
        <v>584</v>
      </c>
      <c r="G7" s="231" t="s">
        <v>232</v>
      </c>
      <c r="H7" s="231"/>
      <c r="I7" s="231"/>
      <c r="J7" s="232" t="s">
        <v>579</v>
      </c>
      <c r="K7" s="231" t="s">
        <v>580</v>
      </c>
      <c r="L7" s="231" t="s">
        <v>293</v>
      </c>
      <c r="M7" s="231" t="s">
        <v>297</v>
      </c>
      <c r="N7" s="231" t="s">
        <v>581</v>
      </c>
      <c r="O7" s="231" t="s">
        <v>582</v>
      </c>
      <c r="P7" s="231" t="s">
        <v>583</v>
      </c>
      <c r="Q7" s="231" t="s">
        <v>298</v>
      </c>
    </row>
    <row r="8" spans="1:17" ht="94.5" customHeight="1">
      <c r="A8" s="234" t="s">
        <v>255</v>
      </c>
      <c r="B8" s="235" t="s">
        <v>277</v>
      </c>
      <c r="C8" s="231" t="s">
        <v>256</v>
      </c>
      <c r="D8" s="231" t="s">
        <v>577</v>
      </c>
      <c r="E8" s="231" t="s">
        <v>578</v>
      </c>
      <c r="F8" s="232" t="s">
        <v>579</v>
      </c>
      <c r="G8" s="231" t="s">
        <v>232</v>
      </c>
      <c r="H8" s="231"/>
      <c r="I8" s="231"/>
      <c r="J8" s="232" t="s">
        <v>579</v>
      </c>
      <c r="K8" s="231" t="s">
        <v>580</v>
      </c>
      <c r="L8" s="231" t="s">
        <v>293</v>
      </c>
      <c r="M8" s="231" t="s">
        <v>283</v>
      </c>
      <c r="N8" s="231" t="s">
        <v>581</v>
      </c>
      <c r="O8" s="231" t="s">
        <v>582</v>
      </c>
      <c r="P8" s="231" t="s">
        <v>583</v>
      </c>
      <c r="Q8" s="231" t="s">
        <v>299</v>
      </c>
    </row>
    <row r="9" spans="1:17" ht="102" customHeight="1">
      <c r="A9" s="234" t="s">
        <v>255</v>
      </c>
      <c r="B9" s="235" t="s">
        <v>342</v>
      </c>
      <c r="C9" s="231" t="s">
        <v>256</v>
      </c>
      <c r="D9" s="231" t="s">
        <v>577</v>
      </c>
      <c r="E9" s="231" t="s">
        <v>578</v>
      </c>
      <c r="F9" s="232" t="s">
        <v>579</v>
      </c>
      <c r="G9" s="231" t="s">
        <v>232</v>
      </c>
      <c r="H9" s="231"/>
      <c r="I9" s="231"/>
      <c r="J9" s="232" t="s">
        <v>579</v>
      </c>
      <c r="K9" s="231" t="s">
        <v>580</v>
      </c>
      <c r="L9" s="231" t="s">
        <v>293</v>
      </c>
      <c r="M9" s="231" t="s">
        <v>283</v>
      </c>
      <c r="N9" s="231" t="s">
        <v>581</v>
      </c>
      <c r="O9" s="231" t="s">
        <v>582</v>
      </c>
      <c r="P9" s="231" t="s">
        <v>583</v>
      </c>
      <c r="Q9" s="231" t="s">
        <v>341</v>
      </c>
    </row>
    <row r="10" spans="1:17" ht="94.5" customHeight="1">
      <c r="A10" s="233" t="s">
        <v>255</v>
      </c>
      <c r="B10" s="233" t="s">
        <v>501</v>
      </c>
      <c r="C10" s="231" t="s">
        <v>290</v>
      </c>
      <c r="D10" s="231" t="s">
        <v>585</v>
      </c>
      <c r="E10" s="231" t="s">
        <v>578</v>
      </c>
      <c r="F10" s="232" t="s">
        <v>579</v>
      </c>
      <c r="G10" s="231" t="s">
        <v>292</v>
      </c>
      <c r="H10" s="231"/>
      <c r="I10" s="231"/>
      <c r="J10" s="232" t="s">
        <v>579</v>
      </c>
      <c r="K10" s="231" t="s">
        <v>580</v>
      </c>
      <c r="L10" s="231" t="s">
        <v>293</v>
      </c>
      <c r="M10" s="231" t="s">
        <v>324</v>
      </c>
      <c r="N10" s="231" t="s">
        <v>581</v>
      </c>
      <c r="O10" s="231" t="s">
        <v>582</v>
      </c>
      <c r="P10" s="231" t="s">
        <v>583</v>
      </c>
      <c r="Q10" s="231" t="s">
        <v>343</v>
      </c>
    </row>
    <row r="11" spans="1:17" ht="120" customHeight="1">
      <c r="A11" s="233" t="s">
        <v>255</v>
      </c>
      <c r="B11" s="233" t="s">
        <v>278</v>
      </c>
      <c r="C11" s="231" t="s">
        <v>256</v>
      </c>
      <c r="D11" s="231" t="s">
        <v>577</v>
      </c>
      <c r="E11" s="231" t="s">
        <v>578</v>
      </c>
      <c r="F11" s="232" t="s">
        <v>579</v>
      </c>
      <c r="G11" s="231" t="s">
        <v>232</v>
      </c>
      <c r="H11" s="231"/>
      <c r="I11" s="231"/>
      <c r="J11" s="232" t="s">
        <v>579</v>
      </c>
      <c r="K11" s="231" t="s">
        <v>580</v>
      </c>
      <c r="L11" s="231" t="s">
        <v>293</v>
      </c>
      <c r="M11" s="231" t="s">
        <v>283</v>
      </c>
      <c r="N11" s="231" t="s">
        <v>581</v>
      </c>
      <c r="O11" s="231" t="s">
        <v>582</v>
      </c>
      <c r="P11" s="231" t="s">
        <v>583</v>
      </c>
      <c r="Q11" s="231" t="s">
        <v>344</v>
      </c>
    </row>
    <row r="12" spans="1:17" ht="120" customHeight="1">
      <c r="A12" s="233" t="s">
        <v>255</v>
      </c>
      <c r="B12" s="233" t="s">
        <v>245</v>
      </c>
      <c r="C12" s="231" t="s">
        <v>256</v>
      </c>
      <c r="D12" s="231" t="s">
        <v>577</v>
      </c>
      <c r="E12" s="231" t="s">
        <v>578</v>
      </c>
      <c r="F12" s="232" t="s">
        <v>579</v>
      </c>
      <c r="G12" s="231" t="s">
        <v>292</v>
      </c>
      <c r="H12" s="231"/>
      <c r="I12" s="231"/>
      <c r="J12" s="232" t="s">
        <v>579</v>
      </c>
      <c r="K12" s="231" t="s">
        <v>580</v>
      </c>
      <c r="L12" s="231" t="s">
        <v>293</v>
      </c>
      <c r="M12" s="231" t="s">
        <v>294</v>
      </c>
      <c r="N12" s="231" t="s">
        <v>581</v>
      </c>
      <c r="O12" s="231" t="s">
        <v>582</v>
      </c>
      <c r="P12" s="231" t="s">
        <v>583</v>
      </c>
      <c r="Q12" s="231" t="s">
        <v>345</v>
      </c>
    </row>
    <row r="13" spans="1:17" ht="15" thickBot="1">
      <c r="D13" s="542" t="s">
        <v>560</v>
      </c>
      <c r="E13" s="542"/>
      <c r="F13" s="542"/>
      <c r="G13" s="542"/>
    </row>
    <row r="14" spans="1:17" ht="15" thickBot="1">
      <c r="C14" s="550" t="s">
        <v>410</v>
      </c>
      <c r="D14" s="551"/>
      <c r="E14" s="551"/>
      <c r="F14" s="551"/>
      <c r="G14" s="551"/>
      <c r="H14" s="551"/>
      <c r="I14" s="551"/>
      <c r="J14" s="236"/>
    </row>
    <row r="15" spans="1:17" ht="15" thickBot="1">
      <c r="C15" s="552" t="s">
        <v>411</v>
      </c>
      <c r="D15" s="554" t="s">
        <v>412</v>
      </c>
      <c r="E15" s="555"/>
      <c r="F15" s="556"/>
      <c r="G15" s="237" t="s">
        <v>413</v>
      </c>
      <c r="H15" s="557" t="s">
        <v>414</v>
      </c>
      <c r="I15" s="558"/>
      <c r="J15" s="238"/>
    </row>
    <row r="16" spans="1:17" ht="15" thickBot="1">
      <c r="C16" s="553"/>
      <c r="D16" s="239" t="s">
        <v>20</v>
      </c>
      <c r="E16" s="239" t="s">
        <v>415</v>
      </c>
      <c r="F16" s="239" t="s">
        <v>22</v>
      </c>
      <c r="G16" s="240" t="s">
        <v>416</v>
      </c>
      <c r="H16" s="241" t="s">
        <v>417</v>
      </c>
      <c r="I16" s="242" t="s">
        <v>418</v>
      </c>
      <c r="J16" s="238"/>
    </row>
    <row r="17" spans="3:10" ht="24.75" thickBot="1">
      <c r="C17" s="243"/>
      <c r="D17" s="244"/>
      <c r="E17" s="244"/>
      <c r="F17" s="244"/>
      <c r="G17" s="245" t="s">
        <v>420</v>
      </c>
      <c r="H17" s="246">
        <v>15</v>
      </c>
      <c r="I17" s="247"/>
      <c r="J17" s="238"/>
    </row>
    <row r="18" spans="3:10" ht="36.75" thickBot="1">
      <c r="C18" s="243"/>
      <c r="D18" s="244"/>
      <c r="E18" s="244"/>
      <c r="F18" s="244"/>
      <c r="G18" s="245" t="s">
        <v>423</v>
      </c>
      <c r="H18" s="246">
        <v>5</v>
      </c>
      <c r="I18" s="247"/>
      <c r="J18" s="238"/>
    </row>
    <row r="19" spans="3:10" ht="15.75" thickBot="1">
      <c r="C19" s="243"/>
      <c r="D19" s="244"/>
      <c r="E19" s="244"/>
      <c r="F19" s="244"/>
      <c r="G19" s="245" t="s">
        <v>424</v>
      </c>
      <c r="H19" s="246">
        <v>15</v>
      </c>
      <c r="I19" s="247"/>
      <c r="J19" s="238"/>
    </row>
    <row r="20" spans="3:10" ht="15.75" thickBot="1">
      <c r="C20" s="243"/>
      <c r="D20" s="244"/>
      <c r="E20" s="244"/>
      <c r="F20" s="244"/>
      <c r="G20" s="245" t="s">
        <v>427</v>
      </c>
      <c r="H20" s="246">
        <v>10</v>
      </c>
      <c r="I20" s="247"/>
      <c r="J20" s="238"/>
    </row>
    <row r="21" spans="3:10" ht="24.75" thickBot="1">
      <c r="C21" s="243"/>
      <c r="D21" s="244"/>
      <c r="E21" s="244"/>
      <c r="F21" s="244"/>
      <c r="G21" s="245" t="s">
        <v>429</v>
      </c>
      <c r="H21" s="246">
        <v>15</v>
      </c>
      <c r="I21" s="247"/>
      <c r="J21" s="238"/>
    </row>
    <row r="22" spans="3:10" ht="24.75" thickBot="1">
      <c r="C22" s="243"/>
      <c r="D22" s="244"/>
      <c r="E22" s="244"/>
      <c r="F22" s="244"/>
      <c r="G22" s="245" t="s">
        <v>430</v>
      </c>
      <c r="H22" s="246">
        <v>10</v>
      </c>
      <c r="I22" s="247"/>
      <c r="J22" s="238"/>
    </row>
    <row r="23" spans="3:10" ht="24.75" thickBot="1">
      <c r="C23" s="243"/>
      <c r="D23" s="244"/>
      <c r="E23" s="244"/>
      <c r="F23" s="244"/>
      <c r="G23" s="245" t="s">
        <v>432</v>
      </c>
      <c r="H23" s="246">
        <v>30</v>
      </c>
      <c r="I23" s="247"/>
      <c r="J23" s="238"/>
    </row>
    <row r="24" spans="3:10" ht="15.75" thickBot="1">
      <c r="C24" s="550" t="s">
        <v>33</v>
      </c>
      <c r="D24" s="551"/>
      <c r="E24" s="551"/>
      <c r="F24" s="551"/>
      <c r="G24" s="559"/>
      <c r="H24" s="248">
        <v>100</v>
      </c>
      <c r="I24" s="249"/>
      <c r="J24" s="250"/>
    </row>
    <row r="26" spans="3:10" ht="15" thickBot="1"/>
    <row r="27" spans="3:10" ht="30.75" thickBot="1">
      <c r="C27" s="251" t="s">
        <v>434</v>
      </c>
      <c r="D27" s="252" t="s">
        <v>435</v>
      </c>
    </row>
    <row r="28" spans="3:10" ht="15.75" thickBot="1">
      <c r="C28" s="253" t="s">
        <v>436</v>
      </c>
      <c r="D28" s="254">
        <v>0</v>
      </c>
    </row>
    <row r="29" spans="3:10" ht="15.75" thickBot="1">
      <c r="C29" s="253" t="s">
        <v>437</v>
      </c>
      <c r="D29" s="254">
        <v>1</v>
      </c>
    </row>
    <row r="30" spans="3:10" ht="15.75" thickBot="1">
      <c r="C30" s="253" t="s">
        <v>438</v>
      </c>
      <c r="D30" s="254">
        <v>2</v>
      </c>
    </row>
    <row r="33" spans="3:21" s="255" customFormat="1" ht="21.75" customHeight="1">
      <c r="C33" s="560" t="s">
        <v>439</v>
      </c>
      <c r="D33" s="560"/>
      <c r="E33" s="560"/>
      <c r="F33" s="560"/>
      <c r="G33" s="560"/>
      <c r="H33" s="560"/>
      <c r="I33" s="560"/>
      <c r="J33" s="560"/>
      <c r="K33" s="560"/>
      <c r="L33" s="560"/>
      <c r="M33" s="560"/>
      <c r="N33" s="560"/>
      <c r="O33" s="560"/>
      <c r="P33" s="560"/>
      <c r="Q33" s="560"/>
      <c r="R33" s="560"/>
      <c r="S33" s="560"/>
      <c r="T33" s="560"/>
      <c r="U33" s="560"/>
    </row>
    <row r="34" spans="3:21" s="255" customFormat="1" ht="15.6" customHeight="1">
      <c r="C34" s="256" t="s">
        <v>440</v>
      </c>
      <c r="D34" s="561" t="s">
        <v>441</v>
      </c>
      <c r="E34" s="561"/>
      <c r="F34" s="561"/>
      <c r="G34" s="561"/>
      <c r="H34" s="561"/>
      <c r="I34" s="561"/>
      <c r="J34" s="561"/>
      <c r="K34" s="561"/>
      <c r="L34" s="561"/>
      <c r="M34" s="561"/>
      <c r="N34" s="561"/>
      <c r="O34" s="561"/>
      <c r="P34" s="561"/>
      <c r="Q34" s="561"/>
      <c r="R34" s="561"/>
      <c r="S34" s="561"/>
      <c r="T34" s="561"/>
      <c r="U34" s="561"/>
    </row>
    <row r="35" spans="3:21" s="255" customFormat="1" ht="15.6" customHeight="1">
      <c r="C35" s="256" t="s">
        <v>442</v>
      </c>
      <c r="D35" s="561" t="s">
        <v>586</v>
      </c>
      <c r="E35" s="561"/>
      <c r="F35" s="561"/>
      <c r="G35" s="561"/>
      <c r="H35" s="561"/>
      <c r="I35" s="561"/>
      <c r="J35" s="561"/>
      <c r="K35" s="561"/>
      <c r="L35" s="561"/>
      <c r="M35" s="561"/>
      <c r="N35" s="561"/>
      <c r="O35" s="561"/>
      <c r="P35" s="561"/>
      <c r="Q35" s="561"/>
      <c r="R35" s="561"/>
      <c r="S35" s="561"/>
      <c r="T35" s="561"/>
      <c r="U35" s="561"/>
    </row>
    <row r="36" spans="3:21" s="255" customFormat="1" ht="32.25" customHeight="1">
      <c r="C36" s="257" t="s">
        <v>444</v>
      </c>
      <c r="D36" s="561"/>
      <c r="E36" s="561"/>
      <c r="F36" s="561"/>
      <c r="G36" s="561"/>
      <c r="H36" s="561"/>
      <c r="I36" s="561"/>
      <c r="J36" s="561"/>
      <c r="K36" s="561"/>
      <c r="L36" s="561"/>
      <c r="M36" s="561"/>
      <c r="N36" s="561"/>
      <c r="O36" s="561"/>
      <c r="P36" s="561"/>
      <c r="Q36" s="561"/>
      <c r="R36" s="561"/>
      <c r="S36" s="561"/>
      <c r="T36" s="561"/>
      <c r="U36" s="561"/>
    </row>
    <row r="37" spans="3:21" s="255" customFormat="1" ht="15">
      <c r="C37" s="562" t="s">
        <v>587</v>
      </c>
      <c r="D37" s="562"/>
      <c r="E37" s="562"/>
      <c r="F37" s="562"/>
      <c r="G37" s="562"/>
      <c r="H37" s="562"/>
      <c r="I37" s="562"/>
      <c r="J37" s="562"/>
      <c r="K37" s="562"/>
      <c r="L37" s="562"/>
      <c r="M37" s="562"/>
      <c r="N37" s="562"/>
      <c r="O37" s="562"/>
      <c r="P37" s="562"/>
      <c r="Q37" s="562"/>
      <c r="R37" s="562"/>
      <c r="S37" s="562"/>
      <c r="T37" s="562"/>
      <c r="U37" s="562"/>
    </row>
    <row r="38" spans="3:21" s="255" customFormat="1" ht="15"/>
    <row r="39" spans="3:21" s="255" customFormat="1" ht="22.5" customHeight="1">
      <c r="C39" s="560" t="s">
        <v>447</v>
      </c>
      <c r="D39" s="560"/>
      <c r="E39" s="560"/>
      <c r="F39" s="560"/>
      <c r="G39" s="560"/>
      <c r="H39" s="560"/>
      <c r="I39" s="560"/>
      <c r="J39" s="560"/>
      <c r="K39" s="560"/>
      <c r="L39" s="560"/>
      <c r="M39" s="560"/>
      <c r="N39" s="560"/>
      <c r="O39" s="560"/>
      <c r="P39" s="560"/>
      <c r="Q39" s="560"/>
      <c r="R39" s="560"/>
      <c r="S39" s="560"/>
      <c r="T39" s="560"/>
      <c r="U39" s="560"/>
    </row>
    <row r="40" spans="3:21" s="255" customFormat="1" ht="15.6" customHeight="1">
      <c r="C40" s="257" t="s">
        <v>440</v>
      </c>
      <c r="D40" s="549" t="s">
        <v>449</v>
      </c>
      <c r="E40" s="549"/>
      <c r="F40" s="549"/>
      <c r="G40" s="549"/>
      <c r="H40" s="549"/>
      <c r="I40" s="549"/>
      <c r="J40" s="549"/>
      <c r="K40" s="549"/>
      <c r="L40" s="549"/>
      <c r="M40" s="549"/>
      <c r="N40" s="549"/>
      <c r="O40" s="549"/>
      <c r="P40" s="549"/>
      <c r="Q40" s="549"/>
      <c r="R40" s="549"/>
      <c r="S40" s="549"/>
      <c r="T40" s="549"/>
      <c r="U40" s="549"/>
    </row>
    <row r="41" spans="3:21" s="255" customFormat="1" ht="15.6" customHeight="1">
      <c r="C41" s="257" t="s">
        <v>442</v>
      </c>
      <c r="D41" s="561" t="s">
        <v>586</v>
      </c>
      <c r="E41" s="561"/>
      <c r="F41" s="561"/>
      <c r="G41" s="561"/>
      <c r="H41" s="561"/>
      <c r="I41" s="561"/>
      <c r="J41" s="561"/>
      <c r="K41" s="561"/>
      <c r="L41" s="561"/>
      <c r="M41" s="561"/>
      <c r="N41" s="561"/>
      <c r="O41" s="561"/>
      <c r="P41" s="561"/>
      <c r="Q41" s="561"/>
      <c r="R41" s="561"/>
      <c r="S41" s="561"/>
      <c r="T41" s="561"/>
      <c r="U41" s="561"/>
    </row>
    <row r="42" spans="3:21" s="255" customFormat="1" ht="30.75" customHeight="1">
      <c r="C42" s="257" t="s">
        <v>444</v>
      </c>
      <c r="D42" s="561"/>
      <c r="E42" s="561"/>
      <c r="F42" s="561"/>
      <c r="G42" s="561"/>
      <c r="H42" s="561"/>
      <c r="I42" s="561"/>
      <c r="J42" s="561"/>
      <c r="K42" s="561"/>
      <c r="L42" s="561"/>
      <c r="M42" s="561"/>
      <c r="N42" s="561"/>
      <c r="O42" s="561"/>
      <c r="P42" s="561"/>
      <c r="Q42" s="561"/>
      <c r="R42" s="561"/>
      <c r="S42" s="561"/>
      <c r="T42" s="561"/>
      <c r="U42" s="561"/>
    </row>
    <row r="43" spans="3:21" s="255" customFormat="1" ht="147.75" customHeight="1">
      <c r="C43" s="258" t="s">
        <v>452</v>
      </c>
      <c r="D43" s="564" t="s">
        <v>453</v>
      </c>
      <c r="E43" s="564"/>
      <c r="F43" s="564"/>
      <c r="G43" s="564"/>
      <c r="H43" s="564"/>
      <c r="I43" s="564"/>
      <c r="J43" s="564"/>
      <c r="K43" s="564"/>
      <c r="L43" s="564"/>
      <c r="M43" s="564"/>
      <c r="N43" s="564"/>
      <c r="O43" s="564"/>
      <c r="P43" s="564"/>
      <c r="Q43" s="564"/>
      <c r="R43" s="564"/>
      <c r="S43" s="564"/>
      <c r="T43" s="564"/>
      <c r="U43" s="565"/>
    </row>
    <row r="44" spans="3:21" s="255" customFormat="1" ht="15"/>
    <row r="45" spans="3:21" s="255" customFormat="1" ht="21.75" customHeight="1">
      <c r="C45" s="560" t="s">
        <v>454</v>
      </c>
      <c r="D45" s="560"/>
      <c r="E45" s="560"/>
      <c r="F45" s="560"/>
      <c r="G45" s="560"/>
      <c r="H45" s="560"/>
      <c r="I45" s="560"/>
      <c r="J45" s="560"/>
      <c r="K45" s="560"/>
      <c r="L45" s="560"/>
      <c r="M45" s="560"/>
      <c r="N45" s="560"/>
      <c r="O45" s="560"/>
      <c r="P45" s="560"/>
      <c r="Q45" s="560"/>
      <c r="R45" s="560"/>
      <c r="S45" s="560"/>
      <c r="T45" s="560"/>
      <c r="U45" s="560"/>
    </row>
    <row r="46" spans="3:21" s="255" customFormat="1" ht="15.6" customHeight="1">
      <c r="C46" s="257" t="s">
        <v>440</v>
      </c>
      <c r="D46" s="549" t="s">
        <v>441</v>
      </c>
      <c r="E46" s="549"/>
      <c r="F46" s="549"/>
      <c r="G46" s="549"/>
      <c r="H46" s="549"/>
      <c r="I46" s="549"/>
      <c r="J46" s="549"/>
      <c r="K46" s="549"/>
      <c r="L46" s="549"/>
      <c r="M46" s="549"/>
      <c r="N46" s="549"/>
      <c r="O46" s="549"/>
      <c r="P46" s="549"/>
      <c r="Q46" s="549"/>
      <c r="R46" s="549"/>
      <c r="S46" s="549"/>
      <c r="T46" s="549"/>
      <c r="U46" s="549"/>
    </row>
    <row r="47" spans="3:21" s="255" customFormat="1" ht="15.6" customHeight="1">
      <c r="C47" s="257" t="s">
        <v>442</v>
      </c>
      <c r="D47" s="561" t="s">
        <v>588</v>
      </c>
      <c r="E47" s="561"/>
      <c r="F47" s="561"/>
      <c r="G47" s="561"/>
      <c r="H47" s="561"/>
      <c r="I47" s="561"/>
      <c r="J47" s="561"/>
      <c r="K47" s="561"/>
      <c r="L47" s="561"/>
      <c r="M47" s="561"/>
      <c r="N47" s="561"/>
      <c r="O47" s="561"/>
      <c r="P47" s="561"/>
      <c r="Q47" s="561"/>
      <c r="R47" s="561"/>
      <c r="S47" s="561"/>
      <c r="T47" s="561"/>
      <c r="U47" s="561"/>
    </row>
    <row r="48" spans="3:21" s="255" customFormat="1" ht="32.25" customHeight="1">
      <c r="C48" s="257" t="s">
        <v>444</v>
      </c>
      <c r="D48" s="561"/>
      <c r="E48" s="561"/>
      <c r="F48" s="561"/>
      <c r="G48" s="561"/>
      <c r="H48" s="561"/>
      <c r="I48" s="561"/>
      <c r="J48" s="561"/>
      <c r="K48" s="561"/>
      <c r="L48" s="561"/>
      <c r="M48" s="561"/>
      <c r="N48" s="561"/>
      <c r="O48" s="561"/>
      <c r="P48" s="561"/>
      <c r="Q48" s="561"/>
      <c r="R48" s="561"/>
      <c r="S48" s="561"/>
      <c r="T48" s="561"/>
      <c r="U48" s="561"/>
    </row>
    <row r="49" spans="3:21" s="255" customFormat="1" ht="285.75" customHeight="1">
      <c r="C49" s="257" t="s">
        <v>452</v>
      </c>
      <c r="D49" s="563" t="s">
        <v>455</v>
      </c>
      <c r="E49" s="564"/>
      <c r="F49" s="564"/>
      <c r="G49" s="564"/>
      <c r="H49" s="564"/>
      <c r="I49" s="564"/>
      <c r="J49" s="564"/>
      <c r="K49" s="564"/>
      <c r="L49" s="564"/>
      <c r="M49" s="564"/>
      <c r="N49" s="564"/>
      <c r="O49" s="564"/>
      <c r="P49" s="564"/>
      <c r="Q49" s="564"/>
      <c r="R49" s="564"/>
      <c r="S49" s="564"/>
      <c r="T49" s="564"/>
      <c r="U49" s="565"/>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AD70"/>
  <sheetViews>
    <sheetView workbookViewId="0">
      <selection activeCell="H12" sqref="H12"/>
    </sheetView>
  </sheetViews>
  <sheetFormatPr baseColWidth="10" defaultRowHeight="12.75"/>
  <sheetData>
    <row r="1" spans="1:15" s="133" customFormat="1" ht="15.75" customHeight="1">
      <c r="A1" s="477"/>
      <c r="B1" s="477"/>
      <c r="C1" s="415" t="s">
        <v>34</v>
      </c>
      <c r="D1" s="415"/>
      <c r="E1" s="415"/>
      <c r="F1" s="457" t="s">
        <v>215</v>
      </c>
      <c r="G1" s="457"/>
    </row>
    <row r="2" spans="1:15" s="133" customFormat="1" ht="15.75" customHeight="1">
      <c r="A2" s="477"/>
      <c r="B2" s="477"/>
      <c r="C2" s="415"/>
      <c r="D2" s="415"/>
      <c r="E2" s="415"/>
      <c r="F2" s="457" t="s">
        <v>49</v>
      </c>
      <c r="G2" s="457"/>
    </row>
    <row r="3" spans="1:15" s="133" customFormat="1" ht="15.75" customHeight="1">
      <c r="A3" s="477"/>
      <c r="B3" s="477"/>
      <c r="C3" s="415"/>
      <c r="D3" s="415"/>
      <c r="E3" s="415"/>
      <c r="F3" s="457" t="s">
        <v>222</v>
      </c>
      <c r="G3" s="457"/>
    </row>
    <row r="4" spans="1:15" s="133" customFormat="1" ht="13.5" thickBot="1"/>
    <row r="5" spans="1:15" s="133" customFormat="1" ht="13.5" thickBot="1">
      <c r="A5" s="471" t="s">
        <v>15</v>
      </c>
      <c r="B5" s="488" t="s">
        <v>16</v>
      </c>
      <c r="C5" s="489"/>
      <c r="D5" s="471" t="s">
        <v>17</v>
      </c>
      <c r="E5" s="488" t="s">
        <v>409</v>
      </c>
      <c r="F5" s="489"/>
      <c r="G5" s="479" t="s">
        <v>19</v>
      </c>
      <c r="I5" s="471" t="s">
        <v>15</v>
      </c>
      <c r="J5" s="488" t="s">
        <v>16</v>
      </c>
      <c r="K5" s="489"/>
      <c r="L5" s="471" t="s">
        <v>17</v>
      </c>
      <c r="M5" s="488" t="s">
        <v>409</v>
      </c>
      <c r="N5" s="489"/>
      <c r="O5" s="479" t="s">
        <v>19</v>
      </c>
    </row>
    <row r="6" spans="1:15" s="133" customFormat="1">
      <c r="A6" s="487"/>
      <c r="B6" s="135" t="s">
        <v>20</v>
      </c>
      <c r="C6" s="135" t="s">
        <v>22</v>
      </c>
      <c r="D6" s="487"/>
      <c r="E6" s="471" t="s">
        <v>24</v>
      </c>
      <c r="F6" s="471" t="s">
        <v>25</v>
      </c>
      <c r="G6" s="480"/>
      <c r="I6" s="487"/>
      <c r="J6" s="135" t="s">
        <v>20</v>
      </c>
      <c r="K6" s="135" t="s">
        <v>22</v>
      </c>
      <c r="L6" s="487"/>
      <c r="M6" s="471" t="s">
        <v>24</v>
      </c>
      <c r="N6" s="471" t="s">
        <v>25</v>
      </c>
      <c r="O6" s="480"/>
    </row>
    <row r="7" spans="1:15" s="133" customFormat="1" ht="64.5" thickBot="1">
      <c r="A7" s="472"/>
      <c r="B7" s="137" t="s">
        <v>21</v>
      </c>
      <c r="C7" s="137" t="s">
        <v>23</v>
      </c>
      <c r="D7" s="472"/>
      <c r="E7" s="472"/>
      <c r="F7" s="472"/>
      <c r="G7" s="481"/>
      <c r="I7" s="472"/>
      <c r="J7" s="137" t="s">
        <v>21</v>
      </c>
      <c r="K7" s="137" t="s">
        <v>23</v>
      </c>
      <c r="L7" s="472"/>
      <c r="M7" s="472"/>
      <c r="N7" s="472"/>
      <c r="O7" s="481"/>
    </row>
    <row r="8" spans="1:15" s="133" customFormat="1" ht="102.75" thickBot="1">
      <c r="A8" s="479" t="s">
        <v>493</v>
      </c>
      <c r="B8" s="482" t="s">
        <v>382</v>
      </c>
      <c r="C8" s="482"/>
      <c r="D8" s="142" t="s">
        <v>26</v>
      </c>
      <c r="E8" s="125">
        <v>15</v>
      </c>
      <c r="F8" s="125">
        <v>0</v>
      </c>
      <c r="G8" s="125" t="s">
        <v>494</v>
      </c>
      <c r="I8" s="479" t="str">
        <f>'[3]Mapa de Riesgos'!M104</f>
        <v>Verificar las instalaciones locativas</v>
      </c>
      <c r="J8" s="482" t="s">
        <v>382</v>
      </c>
      <c r="K8" s="482"/>
      <c r="L8" s="142" t="s">
        <v>26</v>
      </c>
      <c r="M8" s="125">
        <v>15</v>
      </c>
      <c r="N8" s="125">
        <v>0</v>
      </c>
      <c r="O8" s="125" t="s">
        <v>494</v>
      </c>
    </row>
    <row r="9" spans="1:15" s="133" customFormat="1" ht="41.25" customHeight="1">
      <c r="A9" s="480"/>
      <c r="B9" s="483"/>
      <c r="C9" s="483"/>
      <c r="D9" s="482" t="s">
        <v>27</v>
      </c>
      <c r="E9" s="440">
        <v>5</v>
      </c>
      <c r="F9" s="440">
        <v>0</v>
      </c>
      <c r="G9" s="440" t="s">
        <v>384</v>
      </c>
      <c r="I9" s="480"/>
      <c r="J9" s="483"/>
      <c r="K9" s="483"/>
      <c r="L9" s="482" t="s">
        <v>27</v>
      </c>
      <c r="M9" s="440">
        <v>5</v>
      </c>
      <c r="N9" s="440">
        <v>0</v>
      </c>
      <c r="O9" s="440" t="s">
        <v>384</v>
      </c>
    </row>
    <row r="10" spans="1:15" s="133" customFormat="1" ht="15" customHeight="1" thickBot="1">
      <c r="A10" s="480"/>
      <c r="B10" s="483"/>
      <c r="C10" s="483"/>
      <c r="D10" s="484"/>
      <c r="E10" s="441"/>
      <c r="F10" s="441"/>
      <c r="G10" s="441"/>
      <c r="I10" s="480"/>
      <c r="J10" s="483"/>
      <c r="K10" s="483"/>
      <c r="L10" s="484"/>
      <c r="M10" s="441"/>
      <c r="N10" s="441"/>
      <c r="O10" s="441"/>
    </row>
    <row r="11" spans="1:15" s="133" customFormat="1" ht="16.5" customHeight="1" thickBot="1">
      <c r="A11" s="480"/>
      <c r="B11" s="483"/>
      <c r="C11" s="483"/>
      <c r="D11" s="137" t="s">
        <v>28</v>
      </c>
      <c r="E11" s="126">
        <v>0</v>
      </c>
      <c r="F11" s="126">
        <v>15</v>
      </c>
      <c r="G11" s="126" t="s">
        <v>385</v>
      </c>
      <c r="I11" s="480"/>
      <c r="J11" s="483"/>
      <c r="K11" s="483"/>
      <c r="L11" s="137" t="s">
        <v>28</v>
      </c>
      <c r="M11" s="126">
        <v>0</v>
      </c>
      <c r="N11" s="126">
        <v>15</v>
      </c>
      <c r="O11" s="126" t="s">
        <v>385</v>
      </c>
    </row>
    <row r="12" spans="1:15" s="133" customFormat="1" ht="64.5" customHeight="1" thickBot="1">
      <c r="A12" s="480"/>
      <c r="B12" s="483"/>
      <c r="C12" s="483"/>
      <c r="D12" s="137" t="s">
        <v>29</v>
      </c>
      <c r="E12" s="126">
        <v>10</v>
      </c>
      <c r="F12" s="126">
        <v>0</v>
      </c>
      <c r="G12" s="126" t="s">
        <v>495</v>
      </c>
      <c r="I12" s="480"/>
      <c r="J12" s="483"/>
      <c r="K12" s="483"/>
      <c r="L12" s="137" t="s">
        <v>29</v>
      </c>
      <c r="M12" s="126">
        <v>10</v>
      </c>
      <c r="N12" s="126">
        <v>0</v>
      </c>
      <c r="O12" s="126" t="s">
        <v>495</v>
      </c>
    </row>
    <row r="13" spans="1:15" s="133" customFormat="1" ht="115.5" thickBot="1">
      <c r="A13" s="480"/>
      <c r="B13" s="483"/>
      <c r="C13" s="483"/>
      <c r="D13" s="137" t="s">
        <v>30</v>
      </c>
      <c r="E13" s="126">
        <v>15</v>
      </c>
      <c r="F13" s="126">
        <v>0</v>
      </c>
      <c r="G13" s="126" t="s">
        <v>496</v>
      </c>
      <c r="I13" s="480"/>
      <c r="J13" s="483"/>
      <c r="K13" s="483"/>
      <c r="L13" s="137" t="s">
        <v>30</v>
      </c>
      <c r="M13" s="126">
        <v>15</v>
      </c>
      <c r="N13" s="126">
        <v>0</v>
      </c>
      <c r="O13" s="126" t="s">
        <v>496</v>
      </c>
    </row>
    <row r="14" spans="1:15" s="133" customFormat="1" ht="165" customHeight="1" thickBot="1">
      <c r="A14" s="480"/>
      <c r="B14" s="483"/>
      <c r="C14" s="483"/>
      <c r="D14" s="137" t="s">
        <v>31</v>
      </c>
      <c r="E14" s="126">
        <v>10</v>
      </c>
      <c r="F14" s="126">
        <v>0</v>
      </c>
      <c r="G14" s="126" t="s">
        <v>388</v>
      </c>
      <c r="I14" s="480"/>
      <c r="J14" s="483"/>
      <c r="K14" s="483"/>
      <c r="L14" s="137" t="s">
        <v>31</v>
      </c>
      <c r="M14" s="126">
        <v>10</v>
      </c>
      <c r="N14" s="126">
        <v>0</v>
      </c>
      <c r="O14" s="126" t="s">
        <v>388</v>
      </c>
    </row>
    <row r="15" spans="1:15" s="133" customFormat="1" ht="54" customHeight="1" thickBot="1">
      <c r="A15" s="480"/>
      <c r="B15" s="483"/>
      <c r="C15" s="483"/>
      <c r="D15" s="137" t="s">
        <v>32</v>
      </c>
      <c r="E15" s="126">
        <v>30</v>
      </c>
      <c r="F15" s="126">
        <v>0</v>
      </c>
      <c r="G15" s="126" t="s">
        <v>497</v>
      </c>
      <c r="I15" s="480"/>
      <c r="J15" s="483"/>
      <c r="K15" s="483"/>
      <c r="L15" s="137" t="s">
        <v>32</v>
      </c>
      <c r="M15" s="126">
        <v>30</v>
      </c>
      <c r="N15" s="126">
        <v>0</v>
      </c>
      <c r="O15" s="126" t="s">
        <v>589</v>
      </c>
    </row>
    <row r="16" spans="1:15" s="133" customFormat="1" ht="13.5" thickBot="1">
      <c r="A16" s="481"/>
      <c r="B16" s="484"/>
      <c r="C16" s="484"/>
      <c r="D16" s="195" t="s">
        <v>33</v>
      </c>
      <c r="E16" s="151">
        <v>85</v>
      </c>
      <c r="F16" s="151">
        <v>15</v>
      </c>
      <c r="G16" s="151"/>
      <c r="I16" s="481"/>
      <c r="J16" s="484"/>
      <c r="K16" s="484"/>
      <c r="L16" s="195" t="s">
        <v>33</v>
      </c>
      <c r="M16" s="151">
        <v>85</v>
      </c>
      <c r="N16" s="151">
        <v>15</v>
      </c>
      <c r="O16" s="151"/>
    </row>
    <row r="17" spans="1:30" s="133" customFormat="1">
      <c r="A17" s="193"/>
      <c r="B17" s="153"/>
      <c r="C17" s="153"/>
      <c r="D17" s="154"/>
      <c r="E17" s="193"/>
      <c r="F17" s="193"/>
      <c r="G17" s="193"/>
    </row>
    <row r="18" spans="1:30" s="133" customFormat="1">
      <c r="A18" s="193"/>
      <c r="B18" s="153"/>
      <c r="C18" s="153"/>
      <c r="D18" s="154"/>
      <c r="E18" s="193"/>
      <c r="F18" s="193"/>
      <c r="G18" s="193"/>
    </row>
    <row r="19" spans="1:30" s="133" customFormat="1">
      <c r="A19" s="193"/>
      <c r="B19" s="153"/>
      <c r="C19" s="153"/>
      <c r="D19" s="154"/>
      <c r="E19" s="193"/>
      <c r="F19" s="193"/>
      <c r="G19" s="193"/>
    </row>
    <row r="20" spans="1:30" s="133" customFormat="1" ht="15.75" customHeight="1">
      <c r="A20" s="477"/>
      <c r="B20" s="477"/>
      <c r="C20" s="415" t="s">
        <v>34</v>
      </c>
      <c r="D20" s="415"/>
      <c r="E20" s="415"/>
      <c r="F20" s="457" t="s">
        <v>215</v>
      </c>
      <c r="G20" s="457"/>
    </row>
    <row r="21" spans="1:30" s="133" customFormat="1" ht="15.75" customHeight="1">
      <c r="A21" s="477"/>
      <c r="B21" s="477"/>
      <c r="C21" s="415"/>
      <c r="D21" s="415"/>
      <c r="E21" s="415"/>
      <c r="F21" s="457" t="s">
        <v>216</v>
      </c>
      <c r="G21" s="457"/>
    </row>
    <row r="22" spans="1:30" s="133" customFormat="1" ht="15.75" customHeight="1">
      <c r="A22" s="477"/>
      <c r="B22" s="477"/>
      <c r="C22" s="415"/>
      <c r="D22" s="415"/>
      <c r="E22" s="415"/>
      <c r="F22" s="469" t="s">
        <v>217</v>
      </c>
      <c r="G22" s="470"/>
    </row>
    <row r="23" spans="1:30" s="133" customFormat="1" ht="14.25" customHeight="1" thickBot="1">
      <c r="A23" s="193"/>
      <c r="B23" s="153"/>
      <c r="C23" s="153"/>
      <c r="D23" s="154"/>
      <c r="E23" s="193"/>
      <c r="F23" s="193"/>
      <c r="G23" s="193"/>
    </row>
    <row r="24" spans="1:30" s="133" customFormat="1" ht="13.5" customHeight="1" thickBot="1">
      <c r="A24" s="471" t="s">
        <v>15</v>
      </c>
      <c r="B24" s="488" t="s">
        <v>16</v>
      </c>
      <c r="C24" s="489"/>
      <c r="D24" s="471" t="s">
        <v>17</v>
      </c>
      <c r="E24" s="488" t="s">
        <v>409</v>
      </c>
      <c r="F24" s="489"/>
      <c r="G24" s="479" t="s">
        <v>19</v>
      </c>
      <c r="L24" s="578"/>
      <c r="M24" s="579"/>
      <c r="N24" s="566" t="s">
        <v>34</v>
      </c>
      <c r="O24" s="567"/>
      <c r="P24" s="568"/>
      <c r="Q24" s="575" t="s">
        <v>215</v>
      </c>
      <c r="R24" s="576"/>
      <c r="S24" s="577"/>
    </row>
    <row r="25" spans="1:30" s="133" customFormat="1" ht="14.25" customHeight="1">
      <c r="A25" s="487"/>
      <c r="B25" s="135" t="s">
        <v>20</v>
      </c>
      <c r="C25" s="135" t="s">
        <v>22</v>
      </c>
      <c r="D25" s="487"/>
      <c r="E25" s="471" t="s">
        <v>24</v>
      </c>
      <c r="F25" s="471" t="s">
        <v>25</v>
      </c>
      <c r="G25" s="480"/>
      <c r="L25" s="580"/>
      <c r="M25" s="581"/>
      <c r="N25" s="569"/>
      <c r="O25" s="570"/>
      <c r="P25" s="571"/>
      <c r="Q25" s="575" t="s">
        <v>216</v>
      </c>
      <c r="R25" s="576"/>
      <c r="S25" s="577"/>
    </row>
    <row r="26" spans="1:30" s="133" customFormat="1" ht="67.5" customHeight="1" thickBot="1">
      <c r="A26" s="472"/>
      <c r="B26" s="137" t="s">
        <v>21</v>
      </c>
      <c r="C26" s="137" t="s">
        <v>23</v>
      </c>
      <c r="D26" s="472"/>
      <c r="E26" s="472"/>
      <c r="F26" s="472"/>
      <c r="G26" s="481"/>
      <c r="J26" s="134"/>
      <c r="K26" s="134"/>
      <c r="L26" s="582"/>
      <c r="M26" s="583"/>
      <c r="N26" s="572"/>
      <c r="O26" s="573"/>
      <c r="P26" s="574"/>
      <c r="Q26" s="575" t="s">
        <v>217</v>
      </c>
      <c r="R26" s="576"/>
      <c r="S26" s="577"/>
      <c r="T26" s="134"/>
      <c r="U26" s="134"/>
      <c r="V26" s="134"/>
      <c r="W26" s="134"/>
      <c r="X26" s="134"/>
      <c r="Y26" s="134"/>
      <c r="Z26" s="134"/>
      <c r="AA26" s="134"/>
      <c r="AB26" s="134"/>
      <c r="AC26" s="134"/>
      <c r="AD26" s="134"/>
    </row>
    <row r="27" spans="1:30" s="133" customFormat="1" ht="57.75" customHeight="1" thickBot="1">
      <c r="A27" s="584" t="s">
        <v>228</v>
      </c>
      <c r="B27" s="482" t="s">
        <v>382</v>
      </c>
      <c r="C27" s="482"/>
      <c r="D27" s="137" t="s">
        <v>26</v>
      </c>
      <c r="E27" s="151">
        <v>15</v>
      </c>
      <c r="F27" s="151">
        <v>0</v>
      </c>
      <c r="G27" s="126" t="s">
        <v>498</v>
      </c>
      <c r="J27" s="134"/>
      <c r="K27" s="134"/>
      <c r="L27" s="587" t="s">
        <v>410</v>
      </c>
      <c r="M27" s="588"/>
      <c r="N27" s="588"/>
      <c r="O27" s="588"/>
      <c r="P27" s="588"/>
      <c r="Q27" s="588"/>
      <c r="R27" s="589"/>
      <c r="S27" s="199"/>
      <c r="T27" s="134"/>
      <c r="U27" s="134"/>
      <c r="V27" s="134"/>
      <c r="W27" s="134"/>
      <c r="X27" s="134"/>
      <c r="Y27" s="134"/>
      <c r="Z27" s="134"/>
      <c r="AA27" s="134"/>
      <c r="AB27" s="134"/>
      <c r="AC27" s="134"/>
      <c r="AD27" s="134"/>
    </row>
    <row r="28" spans="1:30" s="133" customFormat="1" ht="61.5" customHeight="1" thickBot="1">
      <c r="A28" s="585"/>
      <c r="B28" s="483"/>
      <c r="C28" s="483"/>
      <c r="D28" s="482" t="s">
        <v>27</v>
      </c>
      <c r="E28" s="479">
        <v>5</v>
      </c>
      <c r="F28" s="479">
        <v>0</v>
      </c>
      <c r="G28" s="440" t="s">
        <v>499</v>
      </c>
      <c r="J28" s="134"/>
      <c r="K28" s="134"/>
      <c r="L28" s="473" t="s">
        <v>411</v>
      </c>
      <c r="M28" s="475" t="s">
        <v>412</v>
      </c>
      <c r="N28" s="525"/>
      <c r="O28" s="476"/>
      <c r="P28" s="170" t="s">
        <v>413</v>
      </c>
      <c r="Q28" s="523" t="s">
        <v>414</v>
      </c>
      <c r="R28" s="524"/>
      <c r="S28" s="169"/>
      <c r="T28" s="134"/>
      <c r="U28" s="134"/>
      <c r="V28" s="134"/>
      <c r="W28" s="134"/>
      <c r="X28" s="134"/>
      <c r="Y28" s="134"/>
      <c r="Z28" s="134"/>
      <c r="AA28" s="134"/>
      <c r="AB28" s="134"/>
      <c r="AC28" s="134"/>
      <c r="AD28" s="134"/>
    </row>
    <row r="29" spans="1:30" s="133" customFormat="1" ht="17.25" customHeight="1" thickBot="1">
      <c r="A29" s="585"/>
      <c r="B29" s="483"/>
      <c r="C29" s="483"/>
      <c r="D29" s="484"/>
      <c r="E29" s="481"/>
      <c r="F29" s="481"/>
      <c r="G29" s="441"/>
      <c r="J29" s="134"/>
      <c r="K29" s="134"/>
      <c r="L29" s="474"/>
      <c r="M29" s="139" t="s">
        <v>20</v>
      </c>
      <c r="N29" s="139" t="s">
        <v>415</v>
      </c>
      <c r="O29" s="139" t="s">
        <v>22</v>
      </c>
      <c r="P29" s="172" t="s">
        <v>416</v>
      </c>
      <c r="Q29" s="173" t="s">
        <v>417</v>
      </c>
      <c r="R29" s="174" t="s">
        <v>418</v>
      </c>
      <c r="S29" s="169"/>
      <c r="T29" s="134"/>
      <c r="U29" s="134"/>
      <c r="V29" s="134"/>
      <c r="W29" s="134"/>
      <c r="X29" s="134"/>
      <c r="Y29" s="134"/>
      <c r="Z29" s="134"/>
      <c r="AA29" s="134"/>
      <c r="AB29" s="134"/>
      <c r="AC29" s="134"/>
      <c r="AD29" s="134"/>
    </row>
    <row r="30" spans="1:30" s="133" customFormat="1" ht="35.25" customHeight="1" thickBot="1">
      <c r="A30" s="585"/>
      <c r="B30" s="483"/>
      <c r="C30" s="483"/>
      <c r="D30" s="137" t="s">
        <v>28</v>
      </c>
      <c r="E30" s="151">
        <v>0</v>
      </c>
      <c r="F30" s="151">
        <v>15</v>
      </c>
      <c r="G30" s="151"/>
      <c r="J30" s="134"/>
      <c r="K30" s="134"/>
      <c r="L30" s="143" t="s">
        <v>241</v>
      </c>
      <c r="M30" s="144" t="s">
        <v>422</v>
      </c>
      <c r="N30" s="144"/>
      <c r="O30" s="144"/>
      <c r="P30" s="181" t="s">
        <v>420</v>
      </c>
      <c r="Q30" s="200">
        <v>15</v>
      </c>
      <c r="R30" s="201"/>
      <c r="S30" s="169"/>
      <c r="T30" s="134"/>
      <c r="U30" s="134"/>
      <c r="V30" s="134"/>
      <c r="W30" s="134"/>
      <c r="X30" s="134"/>
      <c r="Y30" s="134"/>
      <c r="Z30" s="134"/>
      <c r="AA30" s="134"/>
      <c r="AB30" s="134"/>
      <c r="AC30" s="134"/>
      <c r="AD30" s="134"/>
    </row>
    <row r="31" spans="1:30" s="133" customFormat="1" ht="21.75" customHeight="1" thickBot="1">
      <c r="A31" s="585"/>
      <c r="B31" s="483"/>
      <c r="C31" s="483"/>
      <c r="D31" s="137" t="s">
        <v>29</v>
      </c>
      <c r="E31" s="151">
        <v>10</v>
      </c>
      <c r="F31" s="151">
        <v>0</v>
      </c>
      <c r="G31" s="126" t="s">
        <v>500</v>
      </c>
      <c r="J31" s="134"/>
      <c r="K31" s="134"/>
      <c r="L31" s="143" t="s">
        <v>245</v>
      </c>
      <c r="M31" s="144" t="s">
        <v>422</v>
      </c>
      <c r="N31" s="144"/>
      <c r="O31" s="144"/>
      <c r="P31" s="181" t="s">
        <v>423</v>
      </c>
      <c r="Q31" s="200">
        <v>5</v>
      </c>
      <c r="R31" s="201"/>
      <c r="S31" s="169"/>
      <c r="T31" s="134"/>
      <c r="U31" s="134"/>
      <c r="V31" s="134"/>
      <c r="W31" s="134"/>
      <c r="X31" s="134"/>
      <c r="Y31" s="134"/>
      <c r="Z31" s="134"/>
      <c r="AA31" s="134"/>
      <c r="AB31" s="134"/>
      <c r="AC31" s="134"/>
      <c r="AD31" s="134"/>
    </row>
    <row r="32" spans="1:30" s="133" customFormat="1" ht="61.5" customHeight="1" thickBot="1">
      <c r="A32" s="585"/>
      <c r="B32" s="483"/>
      <c r="C32" s="483"/>
      <c r="D32" s="137" t="s">
        <v>30</v>
      </c>
      <c r="E32" s="151">
        <v>15</v>
      </c>
      <c r="F32" s="151">
        <v>0</v>
      </c>
      <c r="G32" s="126" t="s">
        <v>263</v>
      </c>
      <c r="J32" s="134"/>
      <c r="K32" s="134"/>
      <c r="L32" s="143" t="s">
        <v>501</v>
      </c>
      <c r="M32" s="144" t="s">
        <v>422</v>
      </c>
      <c r="N32" s="144"/>
      <c r="O32" s="144"/>
      <c r="P32" s="181" t="s">
        <v>424</v>
      </c>
      <c r="Q32" s="200">
        <v>0</v>
      </c>
      <c r="R32" s="201">
        <v>15</v>
      </c>
      <c r="S32" s="169"/>
      <c r="T32" s="134"/>
      <c r="U32" s="134"/>
      <c r="V32" s="134"/>
      <c r="W32" s="134"/>
      <c r="X32" s="134"/>
      <c r="Y32" s="134"/>
      <c r="Z32" s="134"/>
      <c r="AA32" s="134"/>
      <c r="AB32" s="134"/>
      <c r="AC32" s="134"/>
      <c r="AD32" s="134"/>
    </row>
    <row r="33" spans="1:30" s="133" customFormat="1" ht="140.25" customHeight="1" thickBot="1">
      <c r="A33" s="585"/>
      <c r="B33" s="483"/>
      <c r="C33" s="483"/>
      <c r="D33" s="137" t="s">
        <v>31</v>
      </c>
      <c r="E33" s="151">
        <v>10</v>
      </c>
      <c r="F33" s="151">
        <v>0</v>
      </c>
      <c r="G33" s="126" t="s">
        <v>502</v>
      </c>
      <c r="J33" s="134"/>
      <c r="K33" s="134"/>
      <c r="L33" s="143" t="s">
        <v>291</v>
      </c>
      <c r="M33" s="144" t="s">
        <v>422</v>
      </c>
      <c r="N33" s="144"/>
      <c r="O33" s="144"/>
      <c r="P33" s="181" t="s">
        <v>427</v>
      </c>
      <c r="Q33" s="200">
        <v>10</v>
      </c>
      <c r="R33" s="201"/>
      <c r="S33" s="169"/>
      <c r="T33" s="134"/>
      <c r="U33" s="134"/>
      <c r="V33" s="134"/>
      <c r="W33" s="134"/>
      <c r="X33" s="134"/>
      <c r="Y33" s="134"/>
      <c r="Z33" s="134"/>
      <c r="AA33" s="134"/>
      <c r="AB33" s="134"/>
      <c r="AC33" s="134"/>
      <c r="AD33" s="134"/>
    </row>
    <row r="34" spans="1:30" s="133" customFormat="1" ht="129.75" customHeight="1" thickBot="1">
      <c r="A34" s="585"/>
      <c r="B34" s="483"/>
      <c r="C34" s="483"/>
      <c r="D34" s="137" t="s">
        <v>32</v>
      </c>
      <c r="E34" s="151">
        <v>30</v>
      </c>
      <c r="F34" s="151"/>
      <c r="G34" s="202" t="s">
        <v>503</v>
      </c>
      <c r="J34" s="134"/>
      <c r="K34" s="134"/>
      <c r="L34" s="143" t="s">
        <v>248</v>
      </c>
      <c r="M34" s="144" t="s">
        <v>422</v>
      </c>
      <c r="N34" s="144"/>
      <c r="O34" s="144"/>
      <c r="P34" s="181" t="s">
        <v>429</v>
      </c>
      <c r="Q34" s="200">
        <v>15</v>
      </c>
      <c r="R34" s="201"/>
      <c r="S34" s="169"/>
      <c r="T34" s="134"/>
      <c r="U34" s="134"/>
      <c r="V34" s="134"/>
      <c r="W34" s="134"/>
      <c r="X34" s="134"/>
      <c r="Y34" s="134"/>
      <c r="Z34" s="134"/>
      <c r="AA34" s="134"/>
      <c r="AB34" s="134"/>
      <c r="AC34" s="134"/>
      <c r="AD34" s="134"/>
    </row>
    <row r="35" spans="1:30" s="133" customFormat="1" ht="20.25" customHeight="1" thickBot="1">
      <c r="A35" s="586"/>
      <c r="B35" s="484"/>
      <c r="C35" s="484"/>
      <c r="D35" s="195" t="s">
        <v>33</v>
      </c>
      <c r="E35" s="151">
        <v>85</v>
      </c>
      <c r="F35" s="151">
        <v>15</v>
      </c>
      <c r="G35" s="151"/>
      <c r="J35" s="134"/>
      <c r="K35" s="134"/>
      <c r="L35" s="143"/>
      <c r="M35" s="144"/>
      <c r="N35" s="144"/>
      <c r="O35" s="144"/>
      <c r="P35" s="181" t="s">
        <v>430</v>
      </c>
      <c r="Q35" s="200">
        <v>10</v>
      </c>
      <c r="R35" s="201"/>
      <c r="S35" s="169"/>
      <c r="T35" s="134"/>
      <c r="U35" s="134"/>
      <c r="V35" s="134"/>
      <c r="W35" s="134"/>
      <c r="X35" s="134"/>
      <c r="Y35" s="134"/>
      <c r="Z35" s="134"/>
      <c r="AA35" s="134"/>
      <c r="AB35" s="134"/>
      <c r="AC35" s="134"/>
      <c r="AD35" s="134"/>
    </row>
    <row r="36" spans="1:30" s="133" customFormat="1" ht="12" customHeight="1" thickBot="1">
      <c r="A36" s="193"/>
      <c r="B36" s="153"/>
      <c r="C36" s="153"/>
      <c r="D36" s="154"/>
      <c r="E36" s="193"/>
      <c r="F36" s="193"/>
      <c r="G36" s="193"/>
      <c r="J36" s="134"/>
      <c r="K36" s="134"/>
      <c r="L36" s="143"/>
      <c r="M36" s="144"/>
      <c r="N36" s="144"/>
      <c r="O36" s="144"/>
      <c r="P36" s="181" t="s">
        <v>432</v>
      </c>
      <c r="Q36" s="200">
        <v>30</v>
      </c>
      <c r="R36" s="201"/>
      <c r="S36" s="169"/>
      <c r="T36" s="134"/>
      <c r="U36" s="134"/>
      <c r="V36" s="134"/>
      <c r="W36" s="134"/>
      <c r="X36" s="134"/>
      <c r="Y36" s="134"/>
      <c r="Z36" s="134"/>
      <c r="AA36" s="134"/>
      <c r="AB36" s="134"/>
      <c r="AC36" s="134"/>
      <c r="AD36" s="134"/>
    </row>
    <row r="37" spans="1:30" s="133" customFormat="1" ht="12.75" customHeight="1" thickBot="1">
      <c r="A37" s="193"/>
      <c r="B37" s="153"/>
      <c r="C37" s="153"/>
      <c r="D37" s="154"/>
      <c r="E37" s="193"/>
      <c r="F37" s="193"/>
      <c r="G37" s="193"/>
      <c r="J37" s="134"/>
      <c r="K37" s="134"/>
      <c r="L37" s="485" t="s">
        <v>33</v>
      </c>
      <c r="M37" s="486"/>
      <c r="N37" s="486"/>
      <c r="O37" s="486"/>
      <c r="P37" s="526"/>
      <c r="Q37" s="203">
        <v>85</v>
      </c>
      <c r="R37" s="204">
        <v>15</v>
      </c>
      <c r="S37" s="189"/>
      <c r="T37" s="134"/>
      <c r="U37" s="134"/>
      <c r="V37" s="134"/>
      <c r="W37" s="134"/>
      <c r="X37" s="134"/>
      <c r="Y37" s="134"/>
      <c r="Z37" s="134"/>
      <c r="AA37" s="134"/>
      <c r="AB37" s="134"/>
      <c r="AC37" s="134"/>
      <c r="AD37" s="134"/>
    </row>
    <row r="38" spans="1:30" s="133" customFormat="1" ht="12.75" customHeight="1">
      <c r="J38" s="134"/>
      <c r="K38" s="134"/>
      <c r="L38" s="134"/>
      <c r="M38" s="134"/>
      <c r="N38" s="134"/>
      <c r="O38" s="134"/>
      <c r="P38" s="134"/>
      <c r="Q38" s="134"/>
      <c r="R38" s="134"/>
      <c r="S38" s="134"/>
      <c r="T38" s="134"/>
      <c r="U38" s="134"/>
      <c r="V38" s="134"/>
      <c r="W38" s="134"/>
      <c r="X38" s="134"/>
      <c r="Y38" s="134"/>
      <c r="Z38" s="134"/>
      <c r="AA38" s="134"/>
      <c r="AB38" s="134"/>
      <c r="AC38" s="134"/>
      <c r="AD38" s="134"/>
    </row>
    <row r="39" spans="1:30" s="133" customFormat="1" ht="15.75" customHeight="1" thickBot="1">
      <c r="A39" s="477"/>
      <c r="B39" s="477"/>
      <c r="C39" s="415" t="s">
        <v>34</v>
      </c>
      <c r="D39" s="415"/>
      <c r="E39" s="415"/>
      <c r="F39" s="457" t="s">
        <v>215</v>
      </c>
      <c r="G39" s="457"/>
      <c r="J39" s="134"/>
      <c r="K39" s="134"/>
      <c r="L39" s="134"/>
      <c r="M39" s="134"/>
      <c r="N39" s="134"/>
      <c r="O39" s="134"/>
      <c r="P39" s="134"/>
      <c r="Q39" s="134"/>
      <c r="R39" s="134"/>
      <c r="S39" s="134"/>
      <c r="T39" s="134"/>
      <c r="U39" s="134"/>
      <c r="V39" s="134"/>
      <c r="W39" s="134"/>
      <c r="X39" s="134"/>
      <c r="Y39" s="134"/>
      <c r="Z39" s="134"/>
      <c r="AA39" s="134"/>
      <c r="AB39" s="134"/>
      <c r="AC39" s="134"/>
      <c r="AD39" s="134"/>
    </row>
    <row r="40" spans="1:30" s="133" customFormat="1" ht="69.75" customHeight="1" thickBot="1">
      <c r="A40" s="477"/>
      <c r="B40" s="477"/>
      <c r="C40" s="415"/>
      <c r="D40" s="415"/>
      <c r="E40" s="415"/>
      <c r="F40" s="457" t="s">
        <v>216</v>
      </c>
      <c r="G40" s="457"/>
      <c r="J40" s="134"/>
      <c r="K40" s="134"/>
      <c r="L40" s="155" t="s">
        <v>434</v>
      </c>
      <c r="M40" s="156" t="s">
        <v>435</v>
      </c>
      <c r="N40" s="134"/>
      <c r="O40" s="134"/>
      <c r="P40" s="134"/>
      <c r="Q40" s="134"/>
      <c r="R40" s="134"/>
      <c r="S40" s="134"/>
      <c r="T40" s="134"/>
      <c r="U40" s="134"/>
      <c r="V40" s="134"/>
      <c r="W40" s="134"/>
      <c r="X40" s="134"/>
      <c r="Y40" s="134"/>
      <c r="Z40" s="134"/>
      <c r="AA40" s="134"/>
      <c r="AB40" s="134"/>
      <c r="AC40" s="134"/>
      <c r="AD40" s="134"/>
    </row>
    <row r="41" spans="1:30" s="133" customFormat="1" ht="15.75" customHeight="1" thickBot="1">
      <c r="A41" s="477"/>
      <c r="B41" s="477"/>
      <c r="C41" s="415"/>
      <c r="D41" s="415"/>
      <c r="E41" s="415"/>
      <c r="F41" s="469" t="s">
        <v>217</v>
      </c>
      <c r="G41" s="470"/>
      <c r="J41" s="134"/>
      <c r="K41" s="134"/>
      <c r="L41" s="157" t="s">
        <v>436</v>
      </c>
      <c r="M41" s="158">
        <v>0</v>
      </c>
      <c r="N41" s="134"/>
      <c r="O41" s="134"/>
      <c r="P41" s="134"/>
      <c r="Q41" s="134"/>
      <c r="R41" s="134"/>
      <c r="S41" s="134"/>
      <c r="T41" s="134"/>
      <c r="U41" s="134"/>
      <c r="V41" s="134"/>
      <c r="W41" s="134"/>
      <c r="X41" s="134"/>
      <c r="Y41" s="134"/>
      <c r="Z41" s="134"/>
      <c r="AA41" s="134"/>
      <c r="AB41" s="134"/>
      <c r="AC41" s="134"/>
      <c r="AD41" s="134"/>
    </row>
    <row r="42" spans="1:30" s="133" customFormat="1" ht="14.25" customHeight="1" thickBot="1">
      <c r="A42" s="193"/>
      <c r="B42" s="153"/>
      <c r="C42" s="153"/>
      <c r="D42" s="154"/>
      <c r="E42" s="193"/>
      <c r="F42" s="193"/>
      <c r="G42" s="193"/>
      <c r="J42" s="134"/>
      <c r="K42" s="134"/>
      <c r="L42" s="157" t="s">
        <v>437</v>
      </c>
      <c r="M42" s="158">
        <v>1</v>
      </c>
      <c r="N42" s="134"/>
      <c r="O42" s="134"/>
      <c r="P42" s="134"/>
      <c r="Q42" s="134"/>
      <c r="R42" s="134"/>
      <c r="S42" s="134"/>
      <c r="T42" s="134"/>
      <c r="U42" s="134"/>
      <c r="V42" s="134"/>
      <c r="W42" s="134"/>
      <c r="X42" s="134"/>
      <c r="Y42" s="134"/>
      <c r="Z42" s="134"/>
      <c r="AA42" s="134"/>
      <c r="AB42" s="134"/>
      <c r="AC42" s="134"/>
      <c r="AD42" s="134"/>
    </row>
    <row r="43" spans="1:30" s="133" customFormat="1" ht="16.5" customHeight="1" thickBot="1">
      <c r="A43" s="471" t="s">
        <v>15</v>
      </c>
      <c r="B43" s="488" t="s">
        <v>16</v>
      </c>
      <c r="C43" s="489"/>
      <c r="D43" s="471" t="s">
        <v>17</v>
      </c>
      <c r="E43" s="488" t="s">
        <v>409</v>
      </c>
      <c r="F43" s="489"/>
      <c r="G43" s="479" t="s">
        <v>19</v>
      </c>
      <c r="J43" s="134"/>
      <c r="K43" s="134"/>
      <c r="L43" s="157" t="s">
        <v>438</v>
      </c>
      <c r="M43" s="158">
        <v>2</v>
      </c>
      <c r="N43" s="134"/>
      <c r="O43" s="134"/>
      <c r="P43" s="134"/>
      <c r="Q43" s="134"/>
      <c r="R43" s="134"/>
      <c r="S43" s="134"/>
      <c r="T43" s="134"/>
      <c r="U43" s="134"/>
      <c r="V43" s="134"/>
      <c r="W43" s="134"/>
      <c r="X43" s="134"/>
      <c r="Y43" s="134"/>
      <c r="Z43" s="134"/>
      <c r="AA43" s="134"/>
      <c r="AB43" s="134"/>
      <c r="AC43" s="134"/>
      <c r="AD43" s="134"/>
    </row>
    <row r="44" spans="1:30" s="133" customFormat="1" ht="14.25" customHeight="1">
      <c r="A44" s="487"/>
      <c r="B44" s="135" t="s">
        <v>20</v>
      </c>
      <c r="C44" s="135" t="s">
        <v>22</v>
      </c>
      <c r="D44" s="487"/>
      <c r="E44" s="471" t="s">
        <v>24</v>
      </c>
      <c r="F44" s="471" t="s">
        <v>25</v>
      </c>
      <c r="G44" s="480"/>
      <c r="J44" s="134"/>
      <c r="K44" s="134"/>
      <c r="L44" s="134"/>
      <c r="M44" s="134"/>
      <c r="N44" s="134"/>
      <c r="O44" s="134"/>
      <c r="P44" s="134"/>
      <c r="Q44" s="134"/>
      <c r="R44" s="134"/>
      <c r="S44" s="134"/>
      <c r="T44" s="134"/>
      <c r="U44" s="134"/>
      <c r="V44" s="134"/>
      <c r="W44" s="134"/>
      <c r="X44" s="134"/>
      <c r="Y44" s="134"/>
      <c r="Z44" s="134"/>
      <c r="AA44" s="134"/>
      <c r="AB44" s="134"/>
      <c r="AC44" s="134"/>
      <c r="AD44" s="134"/>
    </row>
    <row r="45" spans="1:30" s="133" customFormat="1" ht="67.5" customHeight="1" thickBot="1">
      <c r="A45" s="472"/>
      <c r="B45" s="137" t="s">
        <v>21</v>
      </c>
      <c r="C45" s="137" t="s">
        <v>23</v>
      </c>
      <c r="D45" s="472"/>
      <c r="E45" s="472"/>
      <c r="F45" s="472"/>
      <c r="G45" s="481"/>
      <c r="J45" s="134"/>
      <c r="K45" s="134"/>
      <c r="L45" s="134"/>
      <c r="M45" s="134"/>
      <c r="N45" s="134"/>
      <c r="O45" s="134"/>
      <c r="P45" s="134"/>
      <c r="Q45" s="134"/>
      <c r="R45" s="134"/>
      <c r="S45" s="134"/>
      <c r="T45" s="134"/>
      <c r="U45" s="134"/>
      <c r="V45" s="134"/>
      <c r="W45" s="134"/>
      <c r="X45" s="134"/>
      <c r="Y45" s="134"/>
      <c r="Z45" s="134"/>
      <c r="AA45" s="134"/>
      <c r="AB45" s="134"/>
      <c r="AC45" s="134"/>
      <c r="AD45" s="134"/>
    </row>
    <row r="46" spans="1:30" s="133" customFormat="1" ht="57.75" customHeight="1" thickBot="1">
      <c r="A46" s="479" t="s">
        <v>237</v>
      </c>
      <c r="B46" s="482" t="s">
        <v>382</v>
      </c>
      <c r="C46" s="482"/>
      <c r="D46" s="137" t="s">
        <v>26</v>
      </c>
      <c r="E46" s="126">
        <v>15</v>
      </c>
      <c r="F46" s="126">
        <v>0</v>
      </c>
      <c r="G46" s="126" t="s">
        <v>504</v>
      </c>
      <c r="J46"/>
      <c r="K46"/>
      <c r="L46" s="595" t="s">
        <v>439</v>
      </c>
      <c r="M46" s="596"/>
      <c r="N46" s="596"/>
      <c r="O46" s="596"/>
      <c r="P46" s="596"/>
      <c r="Q46" s="596"/>
      <c r="R46" s="596"/>
      <c r="S46" s="596"/>
      <c r="T46" s="596"/>
      <c r="U46" s="596"/>
      <c r="V46" s="596"/>
      <c r="W46" s="596"/>
      <c r="X46" s="596"/>
      <c r="Y46" s="596"/>
      <c r="Z46" s="596"/>
      <c r="AA46" s="596"/>
      <c r="AB46" s="596"/>
      <c r="AC46" s="596"/>
      <c r="AD46" s="597"/>
    </row>
    <row r="47" spans="1:30" s="133" customFormat="1" ht="39.75" customHeight="1">
      <c r="A47" s="480"/>
      <c r="B47" s="483"/>
      <c r="C47" s="483"/>
      <c r="D47" s="482" t="s">
        <v>27</v>
      </c>
      <c r="E47" s="440">
        <v>5</v>
      </c>
      <c r="F47" s="440">
        <v>0</v>
      </c>
      <c r="G47" s="440" t="s">
        <v>505</v>
      </c>
      <c r="J47"/>
      <c r="K47"/>
      <c r="L47" s="194" t="s">
        <v>440</v>
      </c>
      <c r="M47" s="598" t="s">
        <v>441</v>
      </c>
      <c r="N47" s="599"/>
      <c r="O47" s="599"/>
      <c r="P47" s="599"/>
      <c r="Q47" s="599"/>
      <c r="R47" s="599"/>
      <c r="S47" s="599"/>
      <c r="T47" s="599"/>
      <c r="U47" s="599"/>
      <c r="V47" s="599"/>
      <c r="W47" s="599"/>
      <c r="X47" s="599"/>
      <c r="Y47" s="599"/>
      <c r="Z47" s="599"/>
      <c r="AA47" s="599"/>
      <c r="AB47" s="599"/>
      <c r="AC47" s="599"/>
      <c r="AD47" s="600"/>
    </row>
    <row r="48" spans="1:30" s="133" customFormat="1" ht="17.25" customHeight="1" thickBot="1">
      <c r="A48" s="480"/>
      <c r="B48" s="483"/>
      <c r="C48" s="483"/>
      <c r="D48" s="484"/>
      <c r="E48" s="441"/>
      <c r="F48" s="441"/>
      <c r="G48" s="441"/>
      <c r="J48"/>
      <c r="K48"/>
      <c r="L48" s="194" t="s">
        <v>442</v>
      </c>
      <c r="M48" s="491" t="s">
        <v>506</v>
      </c>
      <c r="N48" s="491"/>
      <c r="O48" s="491"/>
      <c r="P48" s="491"/>
      <c r="Q48" s="491"/>
      <c r="R48" s="491"/>
      <c r="S48" s="491"/>
      <c r="T48" s="491"/>
      <c r="U48" s="491"/>
      <c r="V48" s="491"/>
      <c r="W48" s="491"/>
      <c r="X48" s="491"/>
      <c r="Y48" s="491"/>
      <c r="Z48" s="491"/>
      <c r="AA48" s="491"/>
      <c r="AB48" s="491"/>
      <c r="AC48" s="491"/>
      <c r="AD48" s="491"/>
    </row>
    <row r="49" spans="1:30" s="133" customFormat="1" ht="26.25" customHeight="1" thickBot="1">
      <c r="A49" s="480"/>
      <c r="B49" s="483"/>
      <c r="C49" s="483"/>
      <c r="D49" s="137" t="s">
        <v>28</v>
      </c>
      <c r="E49" s="126">
        <v>0</v>
      </c>
      <c r="F49" s="126">
        <v>15</v>
      </c>
      <c r="G49" s="126"/>
      <c r="J49"/>
      <c r="K49"/>
      <c r="L49" s="161" t="s">
        <v>444</v>
      </c>
      <c r="M49" s="491" t="s">
        <v>507</v>
      </c>
      <c r="N49" s="491"/>
      <c r="O49" s="491"/>
      <c r="P49" s="491"/>
      <c r="Q49" s="491"/>
      <c r="R49" s="491"/>
      <c r="S49" s="491"/>
      <c r="T49" s="491"/>
      <c r="U49" s="491"/>
      <c r="V49" s="491"/>
      <c r="W49" s="491"/>
      <c r="X49" s="491"/>
      <c r="Y49" s="491"/>
      <c r="Z49" s="491"/>
      <c r="AA49" s="491"/>
      <c r="AB49" s="491"/>
      <c r="AC49" s="491"/>
      <c r="AD49" s="491"/>
    </row>
    <row r="50" spans="1:30" s="133" customFormat="1" ht="54" customHeight="1" thickBot="1">
      <c r="A50" s="480"/>
      <c r="B50" s="483"/>
      <c r="C50" s="483"/>
      <c r="D50" s="137" t="s">
        <v>29</v>
      </c>
      <c r="E50" s="126">
        <v>10</v>
      </c>
      <c r="F50" s="126">
        <v>0</v>
      </c>
      <c r="G50" s="126" t="s">
        <v>508</v>
      </c>
      <c r="J50"/>
      <c r="K50"/>
      <c r="L50" s="456" t="s">
        <v>509</v>
      </c>
      <c r="M50" s="456"/>
      <c r="N50" s="456"/>
      <c r="O50" s="456"/>
      <c r="P50" s="456"/>
      <c r="Q50" s="456"/>
      <c r="R50" s="456"/>
      <c r="S50" s="456"/>
      <c r="T50" s="456"/>
      <c r="U50" s="456"/>
      <c r="V50" s="456"/>
      <c r="W50" s="456"/>
      <c r="X50" s="456"/>
      <c r="Y50" s="456"/>
      <c r="Z50" s="456"/>
      <c r="AA50" s="456"/>
      <c r="AB50" s="456"/>
      <c r="AC50" s="456"/>
      <c r="AD50" s="456"/>
    </row>
    <row r="51" spans="1:30" s="133" customFormat="1" ht="61.5" customHeight="1" thickBot="1">
      <c r="A51" s="480"/>
      <c r="B51" s="483"/>
      <c r="C51" s="483"/>
      <c r="D51" s="137" t="s">
        <v>30</v>
      </c>
      <c r="E51" s="126">
        <v>15</v>
      </c>
      <c r="F51" s="126">
        <v>0</v>
      </c>
      <c r="G51" s="126" t="s">
        <v>236</v>
      </c>
      <c r="J51"/>
      <c r="K51"/>
      <c r="L51"/>
      <c r="M51"/>
      <c r="N51"/>
      <c r="O51"/>
      <c r="P51"/>
      <c r="Q51"/>
      <c r="R51"/>
      <c r="S51"/>
      <c r="T51"/>
      <c r="U51"/>
      <c r="V51"/>
      <c r="W51"/>
      <c r="X51"/>
      <c r="Y51"/>
      <c r="Z51"/>
      <c r="AA51"/>
      <c r="AB51"/>
      <c r="AC51"/>
      <c r="AD51"/>
    </row>
    <row r="52" spans="1:30" s="133" customFormat="1" ht="57.75" customHeight="1" thickBot="1">
      <c r="A52" s="480"/>
      <c r="B52" s="483"/>
      <c r="C52" s="483"/>
      <c r="D52" s="137" t="s">
        <v>31</v>
      </c>
      <c r="E52" s="126">
        <v>10</v>
      </c>
      <c r="F52" s="126">
        <v>0</v>
      </c>
      <c r="G52" s="129" t="s">
        <v>395</v>
      </c>
      <c r="J52"/>
      <c r="K52"/>
      <c r="L52" s="492" t="s">
        <v>447</v>
      </c>
      <c r="M52" s="492"/>
      <c r="N52" s="492"/>
      <c r="O52" s="492"/>
      <c r="P52" s="492"/>
      <c r="Q52" s="492"/>
      <c r="R52" s="492"/>
      <c r="S52" s="492"/>
      <c r="T52" s="492"/>
      <c r="U52" s="492"/>
      <c r="V52" s="492"/>
      <c r="W52" s="492"/>
      <c r="X52" s="492"/>
      <c r="Y52" s="492"/>
      <c r="Z52" s="492"/>
      <c r="AA52" s="492"/>
      <c r="AB52" s="492"/>
      <c r="AC52" s="492"/>
      <c r="AD52" s="492"/>
    </row>
    <row r="53" spans="1:30" s="133" customFormat="1" ht="52.5" customHeight="1" thickBot="1">
      <c r="A53" s="480"/>
      <c r="B53" s="483"/>
      <c r="C53" s="483"/>
      <c r="D53" s="137" t="s">
        <v>32</v>
      </c>
      <c r="E53" s="126">
        <v>30</v>
      </c>
      <c r="F53" s="126"/>
      <c r="G53" s="126" t="s">
        <v>481</v>
      </c>
      <c r="J53"/>
      <c r="K53"/>
      <c r="L53" s="205" t="s">
        <v>440</v>
      </c>
      <c r="M53" s="593" t="s">
        <v>449</v>
      </c>
      <c r="N53" s="593"/>
      <c r="O53" s="593"/>
      <c r="P53" s="593"/>
      <c r="Q53" s="593"/>
      <c r="R53" s="593"/>
      <c r="S53" s="593"/>
      <c r="T53" s="593"/>
      <c r="U53" s="593"/>
      <c r="V53" s="593"/>
      <c r="W53" s="593"/>
      <c r="X53" s="593"/>
      <c r="Y53" s="593"/>
      <c r="Z53" s="593"/>
      <c r="AA53" s="593"/>
      <c r="AB53" s="593"/>
      <c r="AC53" s="593"/>
      <c r="AD53" s="593"/>
    </row>
    <row r="54" spans="1:30" s="133" customFormat="1" ht="20.25" customHeight="1" thickBot="1">
      <c r="A54" s="481"/>
      <c r="B54" s="484"/>
      <c r="C54" s="484"/>
      <c r="D54" s="195" t="s">
        <v>33</v>
      </c>
      <c r="E54" s="151">
        <v>85</v>
      </c>
      <c r="F54" s="151">
        <v>15</v>
      </c>
      <c r="G54" s="151"/>
      <c r="J54"/>
      <c r="K54"/>
      <c r="L54" s="205" t="s">
        <v>442</v>
      </c>
      <c r="M54" s="594" t="s">
        <v>510</v>
      </c>
      <c r="N54" s="594"/>
      <c r="O54" s="594"/>
      <c r="P54" s="594"/>
      <c r="Q54" s="594"/>
      <c r="R54" s="594"/>
      <c r="S54" s="594"/>
      <c r="T54" s="594"/>
      <c r="U54" s="594"/>
      <c r="V54" s="594"/>
      <c r="W54" s="594"/>
      <c r="X54" s="594"/>
      <c r="Y54" s="594"/>
      <c r="Z54" s="594"/>
      <c r="AA54" s="594"/>
      <c r="AB54" s="594"/>
      <c r="AC54" s="594"/>
      <c r="AD54" s="594"/>
    </row>
    <row r="55" spans="1:30" s="133" customFormat="1" ht="15">
      <c r="J55"/>
      <c r="K55"/>
      <c r="L55" s="205" t="s">
        <v>444</v>
      </c>
      <c r="M55" s="594" t="s">
        <v>511</v>
      </c>
      <c r="N55" s="594"/>
      <c r="O55" s="594"/>
      <c r="P55" s="594"/>
      <c r="Q55" s="594"/>
      <c r="R55" s="594"/>
      <c r="S55" s="594"/>
      <c r="T55" s="594"/>
      <c r="U55" s="594"/>
      <c r="V55" s="594"/>
      <c r="W55" s="594"/>
      <c r="X55" s="594"/>
      <c r="Y55" s="594"/>
      <c r="Z55" s="594"/>
      <c r="AA55" s="594"/>
      <c r="AB55" s="594"/>
      <c r="AC55" s="594"/>
      <c r="AD55" s="594"/>
    </row>
    <row r="56" spans="1:30" s="133" customFormat="1" ht="15" customHeight="1" thickBot="1">
      <c r="J56"/>
      <c r="K56"/>
      <c r="L56" s="163" t="s">
        <v>452</v>
      </c>
      <c r="M56" s="590" t="s">
        <v>453</v>
      </c>
      <c r="N56" s="590"/>
      <c r="O56" s="590"/>
      <c r="P56" s="590"/>
      <c r="Q56" s="590"/>
      <c r="R56" s="590"/>
      <c r="S56" s="590"/>
      <c r="T56" s="590"/>
      <c r="U56" s="590"/>
      <c r="V56" s="590"/>
      <c r="W56" s="590"/>
      <c r="X56" s="590"/>
      <c r="Y56" s="590"/>
      <c r="Z56" s="590"/>
      <c r="AA56" s="590"/>
      <c r="AB56" s="590"/>
      <c r="AC56" s="590"/>
      <c r="AD56" s="591"/>
    </row>
    <row r="57" spans="1:30" s="133" customFormat="1" ht="28.5" customHeight="1">
      <c r="A57" s="504" t="s">
        <v>182</v>
      </c>
      <c r="B57" s="505"/>
      <c r="C57" s="506"/>
      <c r="D57" s="510" t="s">
        <v>183</v>
      </c>
      <c r="E57" s="511"/>
      <c r="F57" s="511"/>
      <c r="G57" s="512"/>
      <c r="J57"/>
      <c r="K57"/>
      <c r="L57" s="206"/>
      <c r="M57" s="206"/>
      <c r="N57" s="206"/>
      <c r="O57" s="206"/>
      <c r="P57" s="206"/>
      <c r="Q57" s="206"/>
      <c r="R57" s="206"/>
      <c r="S57" s="206"/>
      <c r="T57" s="206"/>
      <c r="U57" s="206"/>
      <c r="V57" s="206"/>
      <c r="W57" s="206"/>
      <c r="X57" s="206"/>
      <c r="Y57" s="206"/>
      <c r="Z57" s="206"/>
      <c r="AA57" s="206"/>
      <c r="AB57" s="206"/>
      <c r="AC57" s="206"/>
      <c r="AD57" s="206"/>
    </row>
    <row r="58" spans="1:30" s="133" customFormat="1" ht="49.5" customHeight="1">
      <c r="A58" s="507"/>
      <c r="B58" s="508"/>
      <c r="C58" s="509"/>
      <c r="D58" s="513" t="s">
        <v>184</v>
      </c>
      <c r="E58" s="514"/>
      <c r="F58" s="514"/>
      <c r="G58" s="515"/>
      <c r="J58"/>
      <c r="K58"/>
      <c r="L58" s="592" t="s">
        <v>454</v>
      </c>
      <c r="M58" s="592"/>
      <c r="N58" s="592"/>
      <c r="O58" s="592"/>
      <c r="P58" s="592"/>
      <c r="Q58" s="592"/>
      <c r="R58" s="592"/>
      <c r="S58" s="592"/>
      <c r="T58" s="592"/>
      <c r="U58" s="592"/>
      <c r="V58" s="592"/>
      <c r="W58" s="592"/>
      <c r="X58" s="592"/>
      <c r="Y58" s="592"/>
      <c r="Z58" s="592"/>
      <c r="AA58" s="592"/>
      <c r="AB58" s="592"/>
      <c r="AC58" s="592"/>
      <c r="AD58" s="592"/>
    </row>
    <row r="59" spans="1:30" s="133" customFormat="1" ht="15">
      <c r="A59" s="507"/>
      <c r="B59" s="508"/>
      <c r="C59" s="509"/>
      <c r="D59" s="513" t="s">
        <v>185</v>
      </c>
      <c r="E59" s="514"/>
      <c r="F59" s="514"/>
      <c r="G59" s="515"/>
      <c r="J59"/>
      <c r="K59"/>
      <c r="L59" s="205" t="s">
        <v>440</v>
      </c>
      <c r="M59" s="593" t="s">
        <v>441</v>
      </c>
      <c r="N59" s="593"/>
      <c r="O59" s="593"/>
      <c r="P59" s="593"/>
      <c r="Q59" s="593"/>
      <c r="R59" s="593"/>
      <c r="S59" s="593"/>
      <c r="T59" s="593"/>
      <c r="U59" s="593"/>
      <c r="V59" s="593"/>
      <c r="W59" s="593"/>
      <c r="X59" s="593"/>
      <c r="Y59" s="593"/>
      <c r="Z59" s="593"/>
      <c r="AA59" s="593"/>
      <c r="AB59" s="593"/>
      <c r="AC59" s="593"/>
      <c r="AD59" s="593"/>
    </row>
    <row r="60" spans="1:30" s="133" customFormat="1" ht="23.25" customHeight="1">
      <c r="A60" s="532" t="s">
        <v>186</v>
      </c>
      <c r="B60" s="533"/>
      <c r="C60" s="534"/>
      <c r="D60" s="497">
        <v>0</v>
      </c>
      <c r="E60" s="498"/>
      <c r="F60" s="498"/>
      <c r="G60" s="499"/>
      <c r="J60"/>
      <c r="K60"/>
      <c r="L60" s="205" t="s">
        <v>442</v>
      </c>
      <c r="M60" s="594" t="s">
        <v>510</v>
      </c>
      <c r="N60" s="594"/>
      <c r="O60" s="594"/>
      <c r="P60" s="594"/>
      <c r="Q60" s="594"/>
      <c r="R60" s="594"/>
      <c r="S60" s="594"/>
      <c r="T60" s="594"/>
      <c r="U60" s="594"/>
      <c r="V60" s="594"/>
      <c r="W60" s="594"/>
      <c r="X60" s="594"/>
      <c r="Y60" s="594"/>
      <c r="Z60" s="594"/>
      <c r="AA60" s="594"/>
      <c r="AB60" s="594"/>
      <c r="AC60" s="594"/>
      <c r="AD60" s="594"/>
    </row>
    <row r="61" spans="1:30" s="133" customFormat="1" ht="27" customHeight="1">
      <c r="A61" s="532" t="s">
        <v>187</v>
      </c>
      <c r="B61" s="533"/>
      <c r="C61" s="534"/>
      <c r="D61" s="497">
        <v>1</v>
      </c>
      <c r="E61" s="498"/>
      <c r="F61" s="498"/>
      <c r="G61" s="499"/>
      <c r="J61"/>
      <c r="K61"/>
      <c r="L61" s="205" t="s">
        <v>444</v>
      </c>
      <c r="M61" s="594" t="s">
        <v>507</v>
      </c>
      <c r="N61" s="594"/>
      <c r="O61" s="594"/>
      <c r="P61" s="594"/>
      <c r="Q61" s="594"/>
      <c r="R61" s="594"/>
      <c r="S61" s="594"/>
      <c r="T61" s="594"/>
      <c r="U61" s="594"/>
      <c r="V61" s="594"/>
      <c r="W61" s="594"/>
      <c r="X61" s="594"/>
      <c r="Y61" s="594"/>
      <c r="Z61" s="594"/>
      <c r="AA61" s="594"/>
      <c r="AB61" s="594"/>
      <c r="AC61" s="594"/>
      <c r="AD61" s="594"/>
    </row>
    <row r="62" spans="1:30" s="133" customFormat="1" ht="29.25" customHeight="1" thickBot="1">
      <c r="A62" s="535" t="s">
        <v>188</v>
      </c>
      <c r="B62" s="536"/>
      <c r="C62" s="537"/>
      <c r="D62" s="500">
        <v>2</v>
      </c>
      <c r="E62" s="501"/>
      <c r="F62" s="501"/>
      <c r="G62" s="502"/>
      <c r="J62"/>
      <c r="K62"/>
      <c r="L62" s="205" t="s">
        <v>452</v>
      </c>
      <c r="M62" s="601" t="s">
        <v>455</v>
      </c>
      <c r="N62" s="590"/>
      <c r="O62" s="590"/>
      <c r="P62" s="590"/>
      <c r="Q62" s="590"/>
      <c r="R62" s="590"/>
      <c r="S62" s="590"/>
      <c r="T62" s="590"/>
      <c r="U62" s="590"/>
      <c r="V62" s="590"/>
      <c r="W62" s="590"/>
      <c r="X62" s="590"/>
      <c r="Y62" s="590"/>
      <c r="Z62" s="590"/>
      <c r="AA62" s="590"/>
      <c r="AB62" s="590"/>
      <c r="AC62" s="590"/>
      <c r="AD62" s="591"/>
    </row>
    <row r="63" spans="1:30" s="133" customFormat="1" ht="14.25">
      <c r="J63" s="134"/>
      <c r="K63" s="134"/>
      <c r="L63" s="134"/>
      <c r="M63" s="134"/>
      <c r="N63" s="134"/>
      <c r="O63" s="134"/>
      <c r="P63" s="134"/>
      <c r="Q63" s="134"/>
      <c r="R63" s="134"/>
      <c r="S63" s="134"/>
      <c r="T63" s="134"/>
      <c r="U63" s="134"/>
      <c r="V63" s="134"/>
      <c r="W63" s="134"/>
      <c r="X63" s="134"/>
      <c r="Y63" s="134"/>
      <c r="Z63" s="134"/>
      <c r="AA63" s="134"/>
      <c r="AB63" s="134"/>
      <c r="AC63" s="134"/>
      <c r="AD63" s="134"/>
    </row>
    <row r="64" spans="1:30" s="133" customFormat="1" ht="20.25" customHeight="1">
      <c r="A64" s="503" t="s">
        <v>458</v>
      </c>
      <c r="B64" s="503"/>
      <c r="C64" s="503"/>
      <c r="D64" s="503"/>
      <c r="E64" s="503"/>
      <c r="F64" s="503"/>
      <c r="G64" s="503"/>
      <c r="J64" s="134"/>
      <c r="K64" s="134"/>
      <c r="L64" s="134"/>
      <c r="M64" s="134"/>
      <c r="N64" s="134"/>
      <c r="O64" s="134"/>
      <c r="P64" s="134"/>
      <c r="Q64" s="134"/>
      <c r="R64" s="134"/>
      <c r="S64" s="134"/>
      <c r="T64" s="134"/>
      <c r="U64" s="134"/>
      <c r="V64" s="134"/>
      <c r="W64" s="134"/>
      <c r="X64" s="134"/>
      <c r="Y64" s="134"/>
      <c r="Z64" s="134"/>
      <c r="AA64" s="134"/>
      <c r="AB64" s="134"/>
      <c r="AC64" s="134"/>
      <c r="AD64" s="134"/>
    </row>
    <row r="65" spans="10:30" s="133" customFormat="1" ht="14.25">
      <c r="J65" s="134"/>
      <c r="K65" s="134"/>
      <c r="L65" s="134"/>
      <c r="M65" s="134"/>
      <c r="N65" s="134"/>
      <c r="O65" s="134"/>
      <c r="P65" s="134"/>
      <c r="Q65" s="134"/>
      <c r="R65" s="134"/>
      <c r="S65" s="134"/>
      <c r="T65" s="134"/>
      <c r="U65" s="134"/>
      <c r="V65" s="134"/>
      <c r="W65" s="134"/>
      <c r="X65" s="134"/>
      <c r="Y65" s="134"/>
      <c r="Z65" s="134"/>
      <c r="AA65" s="134"/>
      <c r="AB65" s="134"/>
      <c r="AC65" s="134"/>
      <c r="AD65" s="134"/>
    </row>
    <row r="66" spans="10:30" s="133" customFormat="1"/>
    <row r="67" spans="10:30" s="133" customFormat="1"/>
    <row r="68" spans="10:30" s="133" customFormat="1"/>
    <row r="69" spans="10:30" s="133" customFormat="1"/>
    <row r="70" spans="10:30" s="133" customFormat="1"/>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BF66"/>
  <sheetViews>
    <sheetView workbookViewId="0">
      <selection activeCell="C8" sqref="C8:C16"/>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77"/>
      <c r="B1" s="477"/>
      <c r="C1" s="415" t="s">
        <v>34</v>
      </c>
      <c r="D1" s="415"/>
      <c r="E1" s="415"/>
      <c r="F1" s="457" t="s">
        <v>215</v>
      </c>
      <c r="G1" s="457"/>
    </row>
    <row r="2" spans="1:58" ht="15.75" customHeight="1" thickBot="1">
      <c r="A2" s="477"/>
      <c r="B2" s="477"/>
      <c r="C2" s="415"/>
      <c r="D2" s="415"/>
      <c r="E2" s="415"/>
      <c r="F2" s="457" t="s">
        <v>49</v>
      </c>
      <c r="G2" s="457"/>
    </row>
    <row r="3" spans="1:58" ht="15.75" customHeight="1" thickBot="1">
      <c r="A3" s="477"/>
      <c r="B3" s="477"/>
      <c r="C3" s="415"/>
      <c r="D3" s="415"/>
      <c r="E3" s="415"/>
      <c r="F3" s="469" t="s">
        <v>222</v>
      </c>
      <c r="G3" s="470"/>
      <c r="K3" s="134"/>
      <c r="L3" s="134"/>
      <c r="M3" s="485" t="s">
        <v>410</v>
      </c>
      <c r="N3" s="486"/>
      <c r="O3" s="486"/>
      <c r="P3" s="486"/>
      <c r="Q3" s="486"/>
      <c r="R3" s="486"/>
      <c r="S3" s="516"/>
      <c r="T3" s="167"/>
      <c r="U3" s="134"/>
      <c r="V3" s="485" t="s">
        <v>410</v>
      </c>
      <c r="W3" s="486"/>
      <c r="X3" s="486"/>
      <c r="Y3" s="486"/>
      <c r="Z3" s="486"/>
      <c r="AA3" s="486"/>
      <c r="AB3" s="516"/>
      <c r="AC3" s="167"/>
      <c r="AD3" s="134"/>
      <c r="AE3" s="485" t="s">
        <v>410</v>
      </c>
      <c r="AF3" s="486"/>
      <c r="AG3" s="486"/>
      <c r="AH3" s="486"/>
      <c r="AI3" s="486"/>
      <c r="AJ3" s="486"/>
      <c r="AK3" s="516"/>
      <c r="AL3" s="167"/>
      <c r="AM3" s="134"/>
      <c r="AN3" s="485" t="s">
        <v>410</v>
      </c>
      <c r="AO3" s="486"/>
      <c r="AP3" s="486"/>
      <c r="AQ3" s="486"/>
      <c r="AR3" s="486"/>
      <c r="AS3" s="486"/>
      <c r="AT3" s="516"/>
      <c r="AU3" s="167"/>
      <c r="AV3" s="134"/>
      <c r="AW3" s="485" t="s">
        <v>410</v>
      </c>
      <c r="AX3" s="486"/>
      <c r="AY3" s="486"/>
      <c r="AZ3" s="486"/>
      <c r="BA3" s="486"/>
      <c r="BB3" s="486"/>
      <c r="BC3" s="516"/>
      <c r="BD3" s="167"/>
      <c r="BE3" s="134"/>
      <c r="BF3" s="134"/>
    </row>
    <row r="4" spans="1:58" ht="26.25" thickBot="1">
      <c r="A4" s="133"/>
      <c r="B4" s="133"/>
      <c r="C4" s="133"/>
      <c r="D4" s="133"/>
      <c r="E4" s="133"/>
      <c r="F4" s="133"/>
      <c r="G4" s="133"/>
      <c r="K4" s="134"/>
      <c r="L4" s="134"/>
      <c r="M4" s="517" t="s">
        <v>411</v>
      </c>
      <c r="N4" s="519" t="s">
        <v>412</v>
      </c>
      <c r="O4" s="520"/>
      <c r="P4" s="521"/>
      <c r="Q4" s="168" t="s">
        <v>413</v>
      </c>
      <c r="R4" s="519" t="s">
        <v>414</v>
      </c>
      <c r="S4" s="522"/>
      <c r="T4" s="169"/>
      <c r="U4" s="134"/>
      <c r="V4" s="517" t="s">
        <v>411</v>
      </c>
      <c r="W4" s="519" t="s">
        <v>412</v>
      </c>
      <c r="X4" s="520"/>
      <c r="Y4" s="521"/>
      <c r="Z4" s="168" t="s">
        <v>413</v>
      </c>
      <c r="AA4" s="519" t="s">
        <v>414</v>
      </c>
      <c r="AB4" s="522"/>
      <c r="AC4" s="169"/>
      <c r="AD4" s="134"/>
      <c r="AE4" s="473" t="s">
        <v>411</v>
      </c>
      <c r="AF4" s="475" t="s">
        <v>412</v>
      </c>
      <c r="AG4" s="525"/>
      <c r="AH4" s="476"/>
      <c r="AI4" s="170" t="s">
        <v>413</v>
      </c>
      <c r="AJ4" s="523" t="s">
        <v>414</v>
      </c>
      <c r="AK4" s="524"/>
      <c r="AL4" s="169"/>
      <c r="AM4" s="134"/>
      <c r="AN4" s="473" t="s">
        <v>411</v>
      </c>
      <c r="AO4" s="475" t="s">
        <v>412</v>
      </c>
      <c r="AP4" s="525"/>
      <c r="AQ4" s="476"/>
      <c r="AR4" s="170" t="s">
        <v>413</v>
      </c>
      <c r="AS4" s="523" t="s">
        <v>414</v>
      </c>
      <c r="AT4" s="524"/>
      <c r="AU4" s="169"/>
      <c r="AV4" s="134"/>
      <c r="AW4" s="473" t="s">
        <v>411</v>
      </c>
      <c r="AX4" s="475" t="s">
        <v>412</v>
      </c>
      <c r="AY4" s="525"/>
      <c r="AZ4" s="476"/>
      <c r="BA4" s="170" t="s">
        <v>413</v>
      </c>
      <c r="BB4" s="523" t="s">
        <v>414</v>
      </c>
      <c r="BC4" s="524"/>
      <c r="BD4" s="169"/>
      <c r="BE4" s="134"/>
      <c r="BF4" s="134"/>
    </row>
    <row r="5" spans="1:58" ht="26.25" thickBot="1">
      <c r="A5" s="471" t="s">
        <v>15</v>
      </c>
      <c r="B5" s="488" t="s">
        <v>16</v>
      </c>
      <c r="C5" s="489"/>
      <c r="D5" s="471" t="s">
        <v>17</v>
      </c>
      <c r="E5" s="488" t="s">
        <v>409</v>
      </c>
      <c r="F5" s="489"/>
      <c r="G5" s="479" t="s">
        <v>19</v>
      </c>
      <c r="I5" s="65"/>
      <c r="K5" s="134"/>
      <c r="L5" s="134"/>
      <c r="M5" s="518"/>
      <c r="N5" s="168" t="s">
        <v>20</v>
      </c>
      <c r="O5" s="168" t="s">
        <v>415</v>
      </c>
      <c r="P5" s="168" t="s">
        <v>22</v>
      </c>
      <c r="Q5" s="168" t="s">
        <v>416</v>
      </c>
      <c r="R5" s="168" t="s">
        <v>417</v>
      </c>
      <c r="S5" s="171" t="s">
        <v>418</v>
      </c>
      <c r="T5" s="169"/>
      <c r="U5" s="134"/>
      <c r="V5" s="518"/>
      <c r="W5" s="168" t="s">
        <v>20</v>
      </c>
      <c r="X5" s="168" t="s">
        <v>415</v>
      </c>
      <c r="Y5" s="168" t="s">
        <v>22</v>
      </c>
      <c r="Z5" s="168" t="s">
        <v>416</v>
      </c>
      <c r="AA5" s="168" t="s">
        <v>417</v>
      </c>
      <c r="AB5" s="171" t="s">
        <v>418</v>
      </c>
      <c r="AC5" s="169"/>
      <c r="AD5" s="134"/>
      <c r="AE5" s="474"/>
      <c r="AF5" s="139" t="s">
        <v>20</v>
      </c>
      <c r="AG5" s="139" t="s">
        <v>415</v>
      </c>
      <c r="AH5" s="139" t="s">
        <v>22</v>
      </c>
      <c r="AI5" s="172" t="s">
        <v>416</v>
      </c>
      <c r="AJ5" s="173" t="s">
        <v>417</v>
      </c>
      <c r="AK5" s="174" t="s">
        <v>418</v>
      </c>
      <c r="AL5" s="169"/>
      <c r="AM5" s="134"/>
      <c r="AN5" s="474"/>
      <c r="AO5" s="139" t="s">
        <v>20</v>
      </c>
      <c r="AP5" s="175" t="s">
        <v>415</v>
      </c>
      <c r="AQ5" s="175" t="s">
        <v>22</v>
      </c>
      <c r="AR5" s="175" t="s">
        <v>416</v>
      </c>
      <c r="AS5" s="175" t="s">
        <v>417</v>
      </c>
      <c r="AT5" s="174" t="s">
        <v>418</v>
      </c>
      <c r="AU5" s="169"/>
      <c r="AV5" s="134"/>
      <c r="AW5" s="474"/>
      <c r="AX5" s="139" t="s">
        <v>20</v>
      </c>
      <c r="AY5" s="139" t="s">
        <v>415</v>
      </c>
      <c r="AZ5" s="139" t="s">
        <v>22</v>
      </c>
      <c r="BA5" s="172" t="s">
        <v>416</v>
      </c>
      <c r="BB5" s="173" t="s">
        <v>417</v>
      </c>
      <c r="BC5" s="174" t="s">
        <v>418</v>
      </c>
      <c r="BD5" s="169"/>
      <c r="BE5" s="134"/>
      <c r="BF5" s="134"/>
    </row>
    <row r="6" spans="1:58" ht="45" customHeight="1" thickBot="1">
      <c r="A6" s="487"/>
      <c r="B6" s="135" t="s">
        <v>20</v>
      </c>
      <c r="C6" s="135" t="s">
        <v>22</v>
      </c>
      <c r="D6" s="487"/>
      <c r="E6" s="471" t="s">
        <v>24</v>
      </c>
      <c r="F6" s="471" t="s">
        <v>25</v>
      </c>
      <c r="G6" s="480"/>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39" customHeight="1" thickBot="1">
      <c r="A7" s="472"/>
      <c r="B7" s="137" t="s">
        <v>21</v>
      </c>
      <c r="C7" s="137" t="s">
        <v>23</v>
      </c>
      <c r="D7" s="472"/>
      <c r="E7" s="472"/>
      <c r="F7" s="472"/>
      <c r="G7" s="481"/>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79" t="s">
        <v>258</v>
      </c>
      <c r="B8" s="482" t="s">
        <v>382</v>
      </c>
      <c r="C8" s="482"/>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80"/>
      <c r="B9" s="483"/>
      <c r="C9" s="483"/>
      <c r="D9" s="482" t="s">
        <v>27</v>
      </c>
      <c r="E9" s="440">
        <v>5</v>
      </c>
      <c r="F9" s="440">
        <v>0</v>
      </c>
      <c r="G9" s="440"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80"/>
      <c r="B10" s="483"/>
      <c r="C10" s="483"/>
      <c r="D10" s="484"/>
      <c r="E10" s="441"/>
      <c r="F10" s="441"/>
      <c r="G10" s="441"/>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80"/>
      <c r="B11" s="483"/>
      <c r="C11" s="483"/>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80"/>
      <c r="B12" s="483"/>
      <c r="C12" s="483"/>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80"/>
      <c r="B13" s="483"/>
      <c r="C13" s="483"/>
      <c r="D13" s="137" t="s">
        <v>30</v>
      </c>
      <c r="E13" s="126">
        <v>15</v>
      </c>
      <c r="F13" s="126">
        <v>0</v>
      </c>
      <c r="G13" s="126" t="s">
        <v>263</v>
      </c>
      <c r="I13" s="65"/>
      <c r="K13" s="134"/>
      <c r="L13" s="134"/>
      <c r="M13" s="519" t="s">
        <v>33</v>
      </c>
      <c r="N13" s="520"/>
      <c r="O13" s="520"/>
      <c r="P13" s="520"/>
      <c r="Q13" s="521"/>
      <c r="R13" s="187">
        <v>85</v>
      </c>
      <c r="S13" s="188">
        <v>15</v>
      </c>
      <c r="T13" s="189"/>
      <c r="U13" s="134"/>
      <c r="V13" s="519" t="s">
        <v>33</v>
      </c>
      <c r="W13" s="520"/>
      <c r="X13" s="520"/>
      <c r="Y13" s="520"/>
      <c r="Z13" s="521"/>
      <c r="AA13" s="187">
        <v>85</v>
      </c>
      <c r="AB13" s="188">
        <v>15</v>
      </c>
      <c r="AC13" s="189"/>
      <c r="AD13" s="134"/>
      <c r="AE13" s="485" t="s">
        <v>33</v>
      </c>
      <c r="AF13" s="486"/>
      <c r="AG13" s="486"/>
      <c r="AH13" s="486"/>
      <c r="AI13" s="526"/>
      <c r="AJ13" s="187">
        <v>85</v>
      </c>
      <c r="AK13" s="188">
        <v>15</v>
      </c>
      <c r="AL13" s="189"/>
      <c r="AM13" s="134"/>
      <c r="AN13" s="485" t="s">
        <v>33</v>
      </c>
      <c r="AO13" s="486"/>
      <c r="AP13" s="486"/>
      <c r="AQ13" s="486"/>
      <c r="AR13" s="526"/>
      <c r="AS13" s="187">
        <v>85</v>
      </c>
      <c r="AT13" s="188">
        <v>15</v>
      </c>
      <c r="AU13" s="189"/>
      <c r="AV13" s="134"/>
      <c r="AW13" s="485" t="s">
        <v>33</v>
      </c>
      <c r="AX13" s="486"/>
      <c r="AY13" s="486"/>
      <c r="AZ13" s="486"/>
      <c r="BA13" s="526"/>
      <c r="BB13" s="187">
        <v>85</v>
      </c>
      <c r="BC13" s="188">
        <v>15</v>
      </c>
      <c r="BD13" s="189"/>
      <c r="BE13" s="134"/>
      <c r="BF13" s="134"/>
    </row>
    <row r="14" spans="1:58" ht="54.75" customHeight="1" thickBot="1">
      <c r="A14" s="480"/>
      <c r="B14" s="483"/>
      <c r="C14" s="483"/>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80"/>
      <c r="B15" s="483"/>
      <c r="C15" s="483"/>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81"/>
      <c r="B16" s="484"/>
      <c r="C16" s="484"/>
      <c r="D16" s="195"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93"/>
      <c r="B17" s="153"/>
      <c r="C17" s="153"/>
      <c r="D17" s="154"/>
      <c r="E17" s="193"/>
      <c r="F17" s="193"/>
      <c r="G17" s="193"/>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93"/>
      <c r="B18" s="153"/>
      <c r="C18" s="153"/>
      <c r="D18" s="154"/>
      <c r="E18" s="193"/>
      <c r="F18" s="193"/>
      <c r="G18" s="193"/>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93"/>
      <c r="B19" s="153"/>
      <c r="C19" s="153"/>
      <c r="D19" s="154"/>
      <c r="E19" s="193"/>
      <c r="F19" s="193"/>
      <c r="G19" s="193"/>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477"/>
      <c r="B20" s="477"/>
      <c r="C20" s="415" t="s">
        <v>34</v>
      </c>
      <c r="D20" s="415"/>
      <c r="E20" s="415"/>
      <c r="F20" s="457" t="s">
        <v>215</v>
      </c>
      <c r="G20" s="457"/>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477"/>
      <c r="B21" s="477"/>
      <c r="C21" s="415"/>
      <c r="D21" s="415"/>
      <c r="E21" s="415"/>
      <c r="F21" s="457" t="s">
        <v>49</v>
      </c>
      <c r="G21" s="457"/>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477"/>
      <c r="B22" s="477"/>
      <c r="C22" s="415"/>
      <c r="D22" s="415"/>
      <c r="E22" s="415"/>
      <c r="F22" s="469" t="s">
        <v>222</v>
      </c>
      <c r="G22" s="470"/>
      <c r="M22" s="492" t="s">
        <v>439</v>
      </c>
      <c r="N22" s="492"/>
      <c r="O22" s="492"/>
      <c r="P22" s="492"/>
      <c r="Q22" s="492"/>
      <c r="R22" s="492"/>
      <c r="S22" s="492"/>
      <c r="T22" s="492"/>
      <c r="U22" s="492"/>
      <c r="V22" s="492"/>
      <c r="W22" s="492"/>
      <c r="X22" s="492"/>
      <c r="Y22" s="492"/>
      <c r="Z22" s="492"/>
      <c r="AA22" s="492"/>
      <c r="AB22" s="492"/>
      <c r="AC22" s="492"/>
      <c r="AD22" s="492"/>
      <c r="AE22" s="492"/>
    </row>
    <row r="23" spans="1:58" ht="16.5" thickBot="1">
      <c r="A23" s="193"/>
      <c r="B23" s="153"/>
      <c r="C23" s="153"/>
      <c r="D23" s="154"/>
      <c r="E23" s="193"/>
      <c r="F23" s="193"/>
      <c r="G23" s="193"/>
      <c r="M23" s="194" t="s">
        <v>440</v>
      </c>
      <c r="N23" s="491" t="s">
        <v>441</v>
      </c>
      <c r="O23" s="491"/>
      <c r="P23" s="491"/>
      <c r="Q23" s="491"/>
      <c r="R23" s="491"/>
      <c r="S23" s="491"/>
      <c r="T23" s="491"/>
      <c r="U23" s="491"/>
      <c r="V23" s="491"/>
      <c r="W23" s="491"/>
      <c r="X23" s="491"/>
      <c r="Y23" s="491"/>
      <c r="Z23" s="491"/>
      <c r="AA23" s="491"/>
      <c r="AB23" s="491"/>
      <c r="AC23" s="491"/>
      <c r="AD23" s="491"/>
      <c r="AE23" s="491"/>
    </row>
    <row r="24" spans="1:58" ht="16.5" thickBot="1">
      <c r="A24" s="471" t="s">
        <v>15</v>
      </c>
      <c r="B24" s="488" t="s">
        <v>16</v>
      </c>
      <c r="C24" s="489"/>
      <c r="D24" s="471" t="s">
        <v>17</v>
      </c>
      <c r="E24" s="488" t="s">
        <v>409</v>
      </c>
      <c r="F24" s="489"/>
      <c r="G24" s="479" t="s">
        <v>19</v>
      </c>
      <c r="M24" s="194" t="s">
        <v>442</v>
      </c>
      <c r="N24" s="491" t="s">
        <v>465</v>
      </c>
      <c r="O24" s="491"/>
      <c r="P24" s="491"/>
      <c r="Q24" s="491"/>
      <c r="R24" s="491"/>
      <c r="S24" s="491"/>
      <c r="T24" s="491"/>
      <c r="U24" s="491"/>
      <c r="V24" s="491"/>
      <c r="W24" s="491"/>
      <c r="X24" s="491"/>
      <c r="Y24" s="491"/>
      <c r="Z24" s="491"/>
      <c r="AA24" s="491"/>
      <c r="AB24" s="491"/>
      <c r="AC24" s="491"/>
      <c r="AD24" s="491"/>
      <c r="AE24" s="491"/>
    </row>
    <row r="25" spans="1:58" ht="15.75">
      <c r="A25" s="487"/>
      <c r="B25" s="135" t="s">
        <v>20</v>
      </c>
      <c r="C25" s="135" t="s">
        <v>22</v>
      </c>
      <c r="D25" s="487"/>
      <c r="E25" s="471" t="s">
        <v>24</v>
      </c>
      <c r="F25" s="471" t="s">
        <v>25</v>
      </c>
      <c r="G25" s="480"/>
      <c r="M25" s="161" t="s">
        <v>444</v>
      </c>
      <c r="N25" s="491" t="s">
        <v>466</v>
      </c>
      <c r="O25" s="491"/>
      <c r="P25" s="491"/>
      <c r="Q25" s="491"/>
      <c r="R25" s="491"/>
      <c r="S25" s="491"/>
      <c r="T25" s="491"/>
      <c r="U25" s="491"/>
      <c r="V25" s="491"/>
      <c r="W25" s="491"/>
      <c r="X25" s="491"/>
      <c r="Y25" s="491"/>
      <c r="Z25" s="491"/>
      <c r="AA25" s="491"/>
      <c r="AB25" s="491"/>
      <c r="AC25" s="491"/>
      <c r="AD25" s="491"/>
      <c r="AE25" s="491"/>
    </row>
    <row r="26" spans="1:58" ht="51.75" thickBot="1">
      <c r="A26" s="472"/>
      <c r="B26" s="137" t="s">
        <v>21</v>
      </c>
      <c r="C26" s="137" t="s">
        <v>23</v>
      </c>
      <c r="D26" s="472"/>
      <c r="E26" s="472"/>
      <c r="F26" s="472"/>
      <c r="G26" s="481"/>
      <c r="M26" s="456" t="s">
        <v>446</v>
      </c>
      <c r="N26" s="456"/>
      <c r="O26" s="456"/>
      <c r="P26" s="456"/>
      <c r="Q26" s="456"/>
      <c r="R26" s="456"/>
      <c r="S26" s="456"/>
      <c r="T26" s="456"/>
      <c r="U26" s="456"/>
      <c r="V26" s="456"/>
      <c r="W26" s="456"/>
      <c r="X26" s="456"/>
      <c r="Y26" s="456"/>
      <c r="Z26" s="456"/>
      <c r="AA26" s="456"/>
      <c r="AB26" s="456"/>
      <c r="AC26" s="456"/>
      <c r="AD26" s="456"/>
      <c r="AE26" s="456"/>
    </row>
    <row r="27" spans="1:58" ht="58.5" customHeight="1" thickBot="1">
      <c r="A27" s="479" t="s">
        <v>590</v>
      </c>
      <c r="B27" s="482" t="s">
        <v>382</v>
      </c>
      <c r="C27" s="482"/>
      <c r="D27" s="137" t="s">
        <v>26</v>
      </c>
      <c r="E27" s="126">
        <v>15</v>
      </c>
      <c r="F27" s="126">
        <v>0</v>
      </c>
      <c r="G27" s="126" t="s">
        <v>467</v>
      </c>
    </row>
    <row r="28" spans="1:58" ht="44.25" customHeight="1">
      <c r="A28" s="480"/>
      <c r="B28" s="483"/>
      <c r="C28" s="483"/>
      <c r="D28" s="482" t="s">
        <v>27</v>
      </c>
      <c r="E28" s="440">
        <v>5</v>
      </c>
      <c r="F28" s="440">
        <v>0</v>
      </c>
      <c r="G28" s="440" t="s">
        <v>468</v>
      </c>
      <c r="M28" s="492" t="s">
        <v>447</v>
      </c>
      <c r="N28" s="492"/>
      <c r="O28" s="492"/>
      <c r="P28" s="492"/>
      <c r="Q28" s="492"/>
      <c r="R28" s="492"/>
      <c r="S28" s="492"/>
      <c r="T28" s="492"/>
      <c r="U28" s="492"/>
      <c r="V28" s="492"/>
      <c r="W28" s="492"/>
      <c r="X28" s="492"/>
      <c r="Y28" s="492"/>
      <c r="Z28" s="492"/>
      <c r="AA28" s="492"/>
      <c r="AB28" s="492"/>
      <c r="AC28" s="492"/>
      <c r="AD28" s="492"/>
      <c r="AE28" s="492"/>
    </row>
    <row r="29" spans="1:58" ht="18" customHeight="1" thickBot="1">
      <c r="A29" s="480"/>
      <c r="B29" s="483"/>
      <c r="C29" s="483"/>
      <c r="D29" s="484"/>
      <c r="E29" s="441"/>
      <c r="F29" s="441"/>
      <c r="G29" s="441"/>
      <c r="M29" s="161" t="s">
        <v>440</v>
      </c>
      <c r="N29" s="493" t="s">
        <v>449</v>
      </c>
      <c r="O29" s="493"/>
      <c r="P29" s="493"/>
      <c r="Q29" s="493"/>
      <c r="R29" s="493"/>
      <c r="S29" s="493"/>
      <c r="T29" s="493"/>
      <c r="U29" s="493"/>
      <c r="V29" s="493"/>
      <c r="W29" s="493"/>
      <c r="X29" s="493"/>
      <c r="Y29" s="493"/>
      <c r="Z29" s="493"/>
      <c r="AA29" s="493"/>
      <c r="AB29" s="493"/>
      <c r="AC29" s="493"/>
      <c r="AD29" s="493"/>
      <c r="AE29" s="493"/>
    </row>
    <row r="30" spans="1:58" ht="21.75" customHeight="1" thickBot="1">
      <c r="A30" s="480"/>
      <c r="B30" s="483"/>
      <c r="C30" s="483"/>
      <c r="D30" s="137" t="s">
        <v>28</v>
      </c>
      <c r="E30" s="126">
        <v>0</v>
      </c>
      <c r="F30" s="126">
        <v>15</v>
      </c>
      <c r="G30" s="126"/>
      <c r="M30" s="161" t="s">
        <v>442</v>
      </c>
      <c r="N30" s="491" t="s">
        <v>465</v>
      </c>
      <c r="O30" s="491"/>
      <c r="P30" s="491"/>
      <c r="Q30" s="491"/>
      <c r="R30" s="491"/>
      <c r="S30" s="491"/>
      <c r="T30" s="491"/>
      <c r="U30" s="491"/>
      <c r="V30" s="491"/>
      <c r="W30" s="491"/>
      <c r="X30" s="491"/>
      <c r="Y30" s="491"/>
      <c r="Z30" s="491"/>
      <c r="AA30" s="491"/>
      <c r="AB30" s="491"/>
      <c r="AC30" s="491"/>
      <c r="AD30" s="491"/>
      <c r="AE30" s="491"/>
    </row>
    <row r="31" spans="1:58" ht="29.25" customHeight="1" thickBot="1">
      <c r="A31" s="480"/>
      <c r="B31" s="483"/>
      <c r="C31" s="483"/>
      <c r="D31" s="137" t="s">
        <v>29</v>
      </c>
      <c r="E31" s="126">
        <v>10</v>
      </c>
      <c r="F31" s="126">
        <v>0</v>
      </c>
      <c r="G31" s="126" t="s">
        <v>469</v>
      </c>
      <c r="M31" s="161" t="s">
        <v>444</v>
      </c>
      <c r="N31" s="491" t="s">
        <v>470</v>
      </c>
      <c r="O31" s="491"/>
      <c r="P31" s="491"/>
      <c r="Q31" s="491"/>
      <c r="R31" s="491"/>
      <c r="S31" s="491"/>
      <c r="T31" s="491"/>
      <c r="U31" s="491"/>
      <c r="V31" s="491"/>
      <c r="W31" s="491"/>
      <c r="X31" s="491"/>
      <c r="Y31" s="491"/>
      <c r="Z31" s="491"/>
      <c r="AA31" s="491"/>
      <c r="AB31" s="491"/>
      <c r="AC31" s="491"/>
      <c r="AD31" s="491"/>
      <c r="AE31" s="491"/>
    </row>
    <row r="32" spans="1:58" ht="51.75" thickBot="1">
      <c r="A32" s="480"/>
      <c r="B32" s="483"/>
      <c r="C32" s="483"/>
      <c r="D32" s="137" t="s">
        <v>30</v>
      </c>
      <c r="E32" s="126">
        <v>15</v>
      </c>
      <c r="F32" s="126">
        <v>0</v>
      </c>
      <c r="G32" s="126" t="s">
        <v>269</v>
      </c>
      <c r="M32" s="163" t="s">
        <v>452</v>
      </c>
      <c r="N32" s="529" t="s">
        <v>453</v>
      </c>
      <c r="O32" s="529"/>
      <c r="P32" s="529"/>
      <c r="Q32" s="529"/>
      <c r="R32" s="529"/>
      <c r="S32" s="529"/>
      <c r="T32" s="529"/>
      <c r="U32" s="529"/>
      <c r="V32" s="529"/>
      <c r="W32" s="529"/>
      <c r="X32" s="529"/>
      <c r="Y32" s="529"/>
      <c r="Z32" s="529"/>
      <c r="AA32" s="529"/>
      <c r="AB32" s="529"/>
      <c r="AC32" s="529"/>
      <c r="AD32" s="529"/>
      <c r="AE32" s="530"/>
    </row>
    <row r="33" spans="1:31" ht="70.5" customHeight="1" thickBot="1">
      <c r="A33" s="480"/>
      <c r="B33" s="483"/>
      <c r="C33" s="483"/>
      <c r="D33" s="137" t="s">
        <v>31</v>
      </c>
      <c r="E33" s="126">
        <v>10</v>
      </c>
      <c r="F33" s="126">
        <v>0</v>
      </c>
      <c r="G33" s="126" t="s">
        <v>471</v>
      </c>
    </row>
    <row r="34" spans="1:31" ht="50.25" customHeight="1" thickBot="1">
      <c r="A34" s="480"/>
      <c r="B34" s="483"/>
      <c r="C34" s="483"/>
      <c r="D34" s="137" t="s">
        <v>32</v>
      </c>
      <c r="E34" s="126">
        <v>30</v>
      </c>
      <c r="F34" s="126">
        <v>0</v>
      </c>
      <c r="G34" s="126" t="s">
        <v>464</v>
      </c>
      <c r="M34" s="492" t="s">
        <v>454</v>
      </c>
      <c r="N34" s="492"/>
      <c r="O34" s="492"/>
      <c r="P34" s="492"/>
      <c r="Q34" s="492"/>
      <c r="R34" s="492"/>
      <c r="S34" s="492"/>
      <c r="T34" s="492"/>
      <c r="U34" s="492"/>
      <c r="V34" s="492"/>
      <c r="W34" s="492"/>
      <c r="X34" s="492"/>
      <c r="Y34" s="492"/>
      <c r="Z34" s="492"/>
      <c r="AA34" s="492"/>
      <c r="AB34" s="492"/>
      <c r="AC34" s="492"/>
      <c r="AD34" s="492"/>
      <c r="AE34" s="492"/>
    </row>
    <row r="35" spans="1:31" ht="16.5" thickBot="1">
      <c r="A35" s="481"/>
      <c r="B35" s="484"/>
      <c r="C35" s="484"/>
      <c r="D35" s="195" t="s">
        <v>33</v>
      </c>
      <c r="E35" s="151">
        <v>85</v>
      </c>
      <c r="F35" s="151">
        <v>15</v>
      </c>
      <c r="G35" s="151"/>
      <c r="M35" s="161" t="s">
        <v>440</v>
      </c>
      <c r="N35" s="493" t="s">
        <v>441</v>
      </c>
      <c r="O35" s="493"/>
      <c r="P35" s="493"/>
      <c r="Q35" s="493"/>
      <c r="R35" s="493"/>
      <c r="S35" s="493"/>
      <c r="T35" s="493"/>
      <c r="U35" s="493"/>
      <c r="V35" s="493"/>
      <c r="W35" s="493"/>
      <c r="X35" s="493"/>
      <c r="Y35" s="493"/>
      <c r="Z35" s="493"/>
      <c r="AA35" s="493"/>
      <c r="AB35" s="493"/>
      <c r="AC35" s="493"/>
      <c r="AD35" s="493"/>
      <c r="AE35" s="493"/>
    </row>
    <row r="36" spans="1:31" ht="15.75">
      <c r="A36" s="193"/>
      <c r="B36" s="153"/>
      <c r="C36" s="153"/>
      <c r="D36" s="154"/>
      <c r="E36" s="193"/>
      <c r="F36" s="193"/>
      <c r="G36" s="193"/>
      <c r="M36" s="161" t="s">
        <v>442</v>
      </c>
      <c r="N36" s="491" t="s">
        <v>465</v>
      </c>
      <c r="O36" s="491"/>
      <c r="P36" s="491"/>
      <c r="Q36" s="491"/>
      <c r="R36" s="491"/>
      <c r="S36" s="491"/>
      <c r="T36" s="491"/>
      <c r="U36" s="491"/>
      <c r="V36" s="491"/>
      <c r="W36" s="491"/>
      <c r="X36" s="491"/>
      <c r="Y36" s="491"/>
      <c r="Z36" s="491"/>
      <c r="AA36" s="491"/>
      <c r="AB36" s="491"/>
      <c r="AC36" s="491"/>
      <c r="AD36" s="491"/>
      <c r="AE36" s="491"/>
    </row>
    <row r="37" spans="1:31" ht="15.75">
      <c r="A37" s="193"/>
      <c r="B37" s="153"/>
      <c r="C37" s="153"/>
      <c r="D37" s="154"/>
      <c r="E37" s="193"/>
      <c r="F37" s="193"/>
      <c r="G37" s="193"/>
      <c r="M37" s="161" t="s">
        <v>444</v>
      </c>
      <c r="N37" s="491" t="s">
        <v>470</v>
      </c>
      <c r="O37" s="491"/>
      <c r="P37" s="491"/>
      <c r="Q37" s="491"/>
      <c r="R37" s="491"/>
      <c r="S37" s="491"/>
      <c r="T37" s="491"/>
      <c r="U37" s="491"/>
      <c r="V37" s="491"/>
      <c r="W37" s="491"/>
      <c r="X37" s="491"/>
      <c r="Y37" s="491"/>
      <c r="Z37" s="491"/>
      <c r="AA37" s="491"/>
      <c r="AB37" s="491"/>
      <c r="AC37" s="491"/>
      <c r="AD37" s="491"/>
      <c r="AE37" s="491"/>
    </row>
    <row r="38" spans="1:31">
      <c r="A38" s="193"/>
      <c r="B38" s="153"/>
      <c r="C38" s="153"/>
      <c r="D38" s="154"/>
      <c r="E38" s="193"/>
      <c r="F38" s="193"/>
      <c r="G38" s="193"/>
    </row>
    <row r="39" spans="1:31">
      <c r="A39" s="193"/>
      <c r="B39" s="153"/>
      <c r="C39" s="153"/>
      <c r="D39" s="154"/>
      <c r="E39" s="193"/>
      <c r="F39" s="193"/>
      <c r="G39" s="193"/>
    </row>
    <row r="40" spans="1:31">
      <c r="A40" s="133"/>
      <c r="B40" s="133"/>
      <c r="C40" s="133"/>
      <c r="D40" s="133"/>
      <c r="E40" s="133"/>
      <c r="F40" s="133"/>
      <c r="G40" s="133"/>
    </row>
    <row r="41" spans="1:31" ht="15.75" customHeight="1">
      <c r="A41" s="477"/>
      <c r="B41" s="477"/>
      <c r="C41" s="415" t="s">
        <v>34</v>
      </c>
      <c r="D41" s="415"/>
      <c r="E41" s="415"/>
      <c r="F41" s="457" t="s">
        <v>215</v>
      </c>
      <c r="G41" s="457"/>
    </row>
    <row r="42" spans="1:31" ht="15.75" customHeight="1">
      <c r="A42" s="477"/>
      <c r="B42" s="477"/>
      <c r="C42" s="415"/>
      <c r="D42" s="415"/>
      <c r="E42" s="415"/>
      <c r="F42" s="457" t="s">
        <v>49</v>
      </c>
      <c r="G42" s="457"/>
    </row>
    <row r="43" spans="1:31" ht="15.75" customHeight="1">
      <c r="A43" s="477"/>
      <c r="B43" s="477"/>
      <c r="C43" s="415"/>
      <c r="D43" s="415"/>
      <c r="E43" s="415"/>
      <c r="F43" s="469" t="s">
        <v>222</v>
      </c>
      <c r="G43" s="470"/>
    </row>
    <row r="44" spans="1:31" ht="13.5" thickBot="1">
      <c r="A44" s="193"/>
      <c r="B44" s="153"/>
      <c r="C44" s="153"/>
      <c r="D44" s="154"/>
      <c r="E44" s="193"/>
      <c r="F44" s="193"/>
      <c r="G44" s="193"/>
    </row>
    <row r="45" spans="1:31" ht="13.5" thickBot="1">
      <c r="A45" s="471" t="s">
        <v>15</v>
      </c>
      <c r="B45" s="488" t="s">
        <v>16</v>
      </c>
      <c r="C45" s="489"/>
      <c r="D45" s="471" t="s">
        <v>17</v>
      </c>
      <c r="E45" s="488" t="s">
        <v>409</v>
      </c>
      <c r="F45" s="489"/>
      <c r="G45" s="479" t="s">
        <v>19</v>
      </c>
    </row>
    <row r="46" spans="1:31">
      <c r="A46" s="487"/>
      <c r="B46" s="135" t="s">
        <v>20</v>
      </c>
      <c r="C46" s="135" t="s">
        <v>22</v>
      </c>
      <c r="D46" s="487"/>
      <c r="E46" s="471" t="s">
        <v>24</v>
      </c>
      <c r="F46" s="471" t="s">
        <v>25</v>
      </c>
      <c r="G46" s="480"/>
    </row>
    <row r="47" spans="1:31" ht="51.75" thickBot="1">
      <c r="A47" s="472"/>
      <c r="B47" s="137" t="s">
        <v>21</v>
      </c>
      <c r="C47" s="137" t="s">
        <v>23</v>
      </c>
      <c r="D47" s="472"/>
      <c r="E47" s="472"/>
      <c r="F47" s="472"/>
      <c r="G47" s="481"/>
    </row>
    <row r="48" spans="1:31" ht="51.75" thickBot="1">
      <c r="A48" s="479" t="s">
        <v>591</v>
      </c>
      <c r="B48" s="482" t="s">
        <v>382</v>
      </c>
      <c r="C48" s="482"/>
      <c r="D48" s="137" t="s">
        <v>26</v>
      </c>
      <c r="E48" s="126">
        <v>15</v>
      </c>
      <c r="F48" s="126">
        <v>0</v>
      </c>
      <c r="G48" s="126" t="s">
        <v>472</v>
      </c>
    </row>
    <row r="49" spans="1:7">
      <c r="A49" s="480"/>
      <c r="B49" s="483"/>
      <c r="C49" s="483"/>
      <c r="D49" s="482" t="s">
        <v>27</v>
      </c>
      <c r="E49" s="440">
        <v>5</v>
      </c>
      <c r="F49" s="440">
        <v>0</v>
      </c>
      <c r="G49" s="440" t="s">
        <v>468</v>
      </c>
    </row>
    <row r="50" spans="1:7" ht="13.5" thickBot="1">
      <c r="A50" s="480"/>
      <c r="B50" s="483"/>
      <c r="C50" s="483"/>
      <c r="D50" s="484"/>
      <c r="E50" s="441"/>
      <c r="F50" s="441"/>
      <c r="G50" s="441"/>
    </row>
    <row r="51" spans="1:7" ht="13.5" thickBot="1">
      <c r="A51" s="480"/>
      <c r="B51" s="483"/>
      <c r="C51" s="483"/>
      <c r="D51" s="137" t="s">
        <v>28</v>
      </c>
      <c r="E51" s="126">
        <v>0</v>
      </c>
      <c r="F51" s="126">
        <v>15</v>
      </c>
      <c r="G51" s="126"/>
    </row>
    <row r="52" spans="1:7" ht="51.75" thickBot="1">
      <c r="A52" s="480"/>
      <c r="B52" s="483"/>
      <c r="C52" s="483"/>
      <c r="D52" s="137" t="s">
        <v>29</v>
      </c>
      <c r="E52" s="126">
        <v>10</v>
      </c>
      <c r="F52" s="126">
        <v>0</v>
      </c>
      <c r="G52" s="126" t="s">
        <v>474</v>
      </c>
    </row>
    <row r="53" spans="1:7" ht="51.75" thickBot="1">
      <c r="A53" s="480"/>
      <c r="B53" s="483"/>
      <c r="C53" s="483"/>
      <c r="D53" s="137" t="s">
        <v>30</v>
      </c>
      <c r="E53" s="126">
        <v>15</v>
      </c>
      <c r="F53" s="126">
        <v>0</v>
      </c>
      <c r="G53" s="126" t="s">
        <v>269</v>
      </c>
    </row>
    <row r="54" spans="1:7" ht="64.5" thickBot="1">
      <c r="A54" s="480"/>
      <c r="B54" s="483"/>
      <c r="C54" s="483"/>
      <c r="D54" s="137" t="s">
        <v>31</v>
      </c>
      <c r="E54" s="126">
        <v>10</v>
      </c>
      <c r="F54" s="126">
        <v>0</v>
      </c>
      <c r="G54" s="126" t="s">
        <v>475</v>
      </c>
    </row>
    <row r="55" spans="1:7" ht="39" thickBot="1">
      <c r="A55" s="480"/>
      <c r="B55" s="483"/>
      <c r="C55" s="483"/>
      <c r="D55" s="137" t="s">
        <v>32</v>
      </c>
      <c r="E55" s="126">
        <v>30</v>
      </c>
      <c r="F55" s="126"/>
      <c r="G55" s="126" t="s">
        <v>464</v>
      </c>
    </row>
    <row r="56" spans="1:7" ht="13.5" thickBot="1">
      <c r="A56" s="481"/>
      <c r="B56" s="484"/>
      <c r="C56" s="484"/>
      <c r="D56" s="195" t="s">
        <v>33</v>
      </c>
      <c r="E56" s="151">
        <v>85</v>
      </c>
      <c r="F56" s="151">
        <v>15</v>
      </c>
      <c r="G56" s="151"/>
    </row>
    <row r="57" spans="1:7">
      <c r="A57" s="193"/>
      <c r="B57" s="153"/>
      <c r="C57" s="153"/>
      <c r="D57" s="154"/>
      <c r="E57" s="193"/>
      <c r="F57" s="193"/>
      <c r="G57" s="193"/>
    </row>
    <row r="58" spans="1:7" ht="13.5" thickBot="1">
      <c r="A58" s="133"/>
      <c r="B58" s="133"/>
      <c r="C58" s="133"/>
      <c r="D58" s="133"/>
      <c r="E58" s="133"/>
      <c r="F58" s="133"/>
      <c r="G58" s="133"/>
    </row>
    <row r="59" spans="1:7">
      <c r="A59" s="504" t="s">
        <v>182</v>
      </c>
      <c r="B59" s="505"/>
      <c r="C59" s="506"/>
      <c r="D59" s="510" t="s">
        <v>183</v>
      </c>
      <c r="E59" s="511"/>
      <c r="F59" s="511"/>
      <c r="G59" s="512"/>
    </row>
    <row r="60" spans="1:7">
      <c r="A60" s="507"/>
      <c r="B60" s="508"/>
      <c r="C60" s="509"/>
      <c r="D60" s="513" t="s">
        <v>184</v>
      </c>
      <c r="E60" s="514"/>
      <c r="F60" s="514"/>
      <c r="G60" s="515"/>
    </row>
    <row r="61" spans="1:7">
      <c r="A61" s="507"/>
      <c r="B61" s="508"/>
      <c r="C61" s="509"/>
      <c r="D61" s="513" t="s">
        <v>185</v>
      </c>
      <c r="E61" s="514"/>
      <c r="F61" s="514"/>
      <c r="G61" s="515"/>
    </row>
    <row r="62" spans="1:7">
      <c r="A62" s="532" t="s">
        <v>186</v>
      </c>
      <c r="B62" s="533"/>
      <c r="C62" s="534"/>
      <c r="D62" s="497">
        <v>0</v>
      </c>
      <c r="E62" s="498"/>
      <c r="F62" s="498"/>
      <c r="G62" s="499"/>
    </row>
    <row r="63" spans="1:7">
      <c r="A63" s="532" t="s">
        <v>187</v>
      </c>
      <c r="B63" s="533"/>
      <c r="C63" s="534"/>
      <c r="D63" s="497">
        <v>1</v>
      </c>
      <c r="E63" s="498"/>
      <c r="F63" s="498"/>
      <c r="G63" s="499"/>
    </row>
    <row r="64" spans="1:7" ht="13.5" thickBot="1">
      <c r="A64" s="535" t="s">
        <v>188</v>
      </c>
      <c r="B64" s="536"/>
      <c r="C64" s="537"/>
      <c r="D64" s="500">
        <v>2</v>
      </c>
      <c r="E64" s="501"/>
      <c r="F64" s="501"/>
      <c r="G64" s="502"/>
    </row>
    <row r="65" spans="1:7">
      <c r="A65" s="133"/>
      <c r="B65" s="133"/>
      <c r="C65" s="133"/>
      <c r="D65" s="133"/>
      <c r="E65" s="133"/>
      <c r="F65" s="133"/>
      <c r="G65" s="133"/>
    </row>
    <row r="66" spans="1:7">
      <c r="A66" s="503" t="s">
        <v>458</v>
      </c>
      <c r="B66" s="503"/>
      <c r="C66" s="503"/>
      <c r="D66" s="503"/>
      <c r="E66" s="503"/>
      <c r="F66" s="503"/>
      <c r="G66" s="503"/>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O11" sqref="O11"/>
    </sheetView>
  </sheetViews>
  <sheetFormatPr baseColWidth="10" defaultRowHeight="12.75"/>
  <cols>
    <col min="1" max="1" width="25.28515625" customWidth="1"/>
    <col min="2" max="2" width="25.42578125" customWidth="1"/>
    <col min="6" max="6" width="16.42578125" customWidth="1"/>
  </cols>
  <sheetData>
    <row r="1" spans="1:14" ht="21.75" customHeight="1">
      <c r="A1" s="396"/>
      <c r="B1" s="399" t="s">
        <v>48</v>
      </c>
      <c r="C1" s="399"/>
      <c r="D1" s="399"/>
      <c r="E1" s="402" t="s">
        <v>213</v>
      </c>
      <c r="F1" s="403"/>
    </row>
    <row r="2" spans="1:14" ht="22.5" customHeight="1">
      <c r="A2" s="397"/>
      <c r="B2" s="400"/>
      <c r="C2" s="400"/>
      <c r="D2" s="400"/>
      <c r="E2" s="404" t="s">
        <v>221</v>
      </c>
      <c r="F2" s="405"/>
    </row>
    <row r="3" spans="1:14" ht="24" customHeight="1" thickBot="1">
      <c r="A3" s="398"/>
      <c r="B3" s="401"/>
      <c r="C3" s="401"/>
      <c r="D3" s="401"/>
      <c r="E3" s="406" t="s">
        <v>619</v>
      </c>
      <c r="F3" s="407"/>
    </row>
    <row r="5" spans="1:14" ht="15">
      <c r="A5" s="276" t="s">
        <v>35</v>
      </c>
      <c r="B5" s="276" t="s">
        <v>36</v>
      </c>
      <c r="C5" s="394" t="s">
        <v>50</v>
      </c>
      <c r="D5" s="394"/>
      <c r="E5" s="394"/>
      <c r="F5" s="394"/>
      <c r="G5" s="394" t="s">
        <v>620</v>
      </c>
      <c r="H5" s="394"/>
      <c r="I5" s="394"/>
      <c r="J5" s="394"/>
      <c r="K5" s="394" t="s">
        <v>621</v>
      </c>
      <c r="L5" s="394"/>
      <c r="M5" s="394"/>
      <c r="N5" s="394"/>
    </row>
    <row r="6" spans="1:14">
      <c r="A6" s="393" t="s">
        <v>37</v>
      </c>
      <c r="B6" s="8" t="s">
        <v>205</v>
      </c>
      <c r="C6" s="389"/>
      <c r="D6" s="389"/>
      <c r="E6" s="389"/>
      <c r="F6" s="389"/>
      <c r="G6" s="389"/>
      <c r="H6" s="389"/>
      <c r="I6" s="389"/>
      <c r="J6" s="389"/>
      <c r="K6" s="389"/>
      <c r="L6" s="389"/>
      <c r="M6" s="389"/>
      <c r="N6" s="389"/>
    </row>
    <row r="7" spans="1:14">
      <c r="A7" s="393"/>
      <c r="B7" s="395" t="s">
        <v>38</v>
      </c>
      <c r="C7" s="389"/>
      <c r="D7" s="389"/>
      <c r="E7" s="389"/>
      <c r="F7" s="389"/>
      <c r="G7" s="389"/>
      <c r="H7" s="389"/>
      <c r="I7" s="389"/>
      <c r="J7" s="389"/>
      <c r="K7" s="389"/>
      <c r="L7" s="389"/>
      <c r="M7" s="389"/>
      <c r="N7" s="389"/>
    </row>
    <row r="8" spans="1:14" ht="12.75" customHeight="1">
      <c r="A8" s="393"/>
      <c r="B8" s="395"/>
      <c r="C8" s="389"/>
      <c r="D8" s="389"/>
      <c r="E8" s="389"/>
      <c r="F8" s="389"/>
      <c r="G8" s="389"/>
      <c r="H8" s="389"/>
      <c r="I8" s="389"/>
      <c r="J8" s="389"/>
      <c r="K8" s="389"/>
      <c r="L8" s="389"/>
      <c r="M8" s="389"/>
      <c r="N8" s="389"/>
    </row>
    <row r="9" spans="1:14">
      <c r="A9" s="393"/>
      <c r="B9" s="395" t="s">
        <v>39</v>
      </c>
      <c r="C9" s="389"/>
      <c r="D9" s="389"/>
      <c r="E9" s="389"/>
      <c r="F9" s="389"/>
      <c r="G9" s="389"/>
      <c r="H9" s="389"/>
      <c r="I9" s="389"/>
      <c r="J9" s="389"/>
      <c r="K9" s="389"/>
      <c r="L9" s="389"/>
      <c r="M9" s="389"/>
      <c r="N9" s="389"/>
    </row>
    <row r="10" spans="1:14">
      <c r="A10" s="393"/>
      <c r="B10" s="395"/>
      <c r="C10" s="389"/>
      <c r="D10" s="389"/>
      <c r="E10" s="389"/>
      <c r="F10" s="389"/>
      <c r="G10" s="389"/>
      <c r="H10" s="389"/>
      <c r="I10" s="389"/>
      <c r="J10" s="389"/>
      <c r="K10" s="389"/>
      <c r="L10" s="389"/>
      <c r="M10" s="389"/>
      <c r="N10" s="389"/>
    </row>
    <row r="11" spans="1:14">
      <c r="A11" s="393"/>
      <c r="B11" s="395"/>
      <c r="C11" s="389"/>
      <c r="D11" s="389"/>
      <c r="E11" s="389"/>
      <c r="F11" s="389"/>
      <c r="G11" s="389"/>
      <c r="H11" s="389"/>
      <c r="I11" s="389"/>
      <c r="J11" s="389"/>
      <c r="K11" s="389"/>
      <c r="L11" s="389"/>
      <c r="M11" s="389"/>
      <c r="N11" s="389"/>
    </row>
    <row r="12" spans="1:14">
      <c r="A12" s="393"/>
      <c r="B12" s="8" t="s">
        <v>40</v>
      </c>
      <c r="C12" s="389"/>
      <c r="D12" s="389"/>
      <c r="E12" s="389"/>
      <c r="F12" s="389"/>
      <c r="G12" s="389"/>
      <c r="H12" s="389"/>
      <c r="I12" s="389"/>
      <c r="J12" s="389"/>
      <c r="K12" s="389"/>
      <c r="L12" s="389"/>
      <c r="M12" s="389"/>
      <c r="N12" s="389"/>
    </row>
    <row r="13" spans="1:14">
      <c r="A13" s="393"/>
      <c r="B13" s="8" t="s">
        <v>41</v>
      </c>
      <c r="C13" s="389"/>
      <c r="D13" s="389"/>
      <c r="E13" s="389"/>
      <c r="F13" s="389"/>
      <c r="G13" s="389"/>
      <c r="H13" s="389"/>
      <c r="I13" s="389"/>
      <c r="J13" s="389"/>
      <c r="K13" s="389"/>
      <c r="L13" s="389"/>
      <c r="M13" s="389"/>
      <c r="N13" s="389"/>
    </row>
    <row r="14" spans="1:14" ht="25.5">
      <c r="A14" s="393"/>
      <c r="B14" s="74" t="s">
        <v>622</v>
      </c>
      <c r="C14" s="389"/>
      <c r="D14" s="389"/>
      <c r="E14" s="389"/>
      <c r="F14" s="389"/>
      <c r="G14" s="389"/>
      <c r="H14" s="389"/>
      <c r="I14" s="389"/>
      <c r="J14" s="389"/>
      <c r="K14" s="389"/>
      <c r="L14" s="389"/>
      <c r="M14" s="389"/>
      <c r="N14" s="389"/>
    </row>
    <row r="15" spans="1:14" ht="54" customHeight="1">
      <c r="A15" s="393"/>
      <c r="B15" s="74" t="s">
        <v>623</v>
      </c>
      <c r="C15" s="389"/>
      <c r="D15" s="389"/>
      <c r="E15" s="389"/>
      <c r="F15" s="389"/>
      <c r="G15" s="389"/>
      <c r="H15" s="389"/>
      <c r="I15" s="389"/>
      <c r="J15" s="389"/>
      <c r="K15" s="389"/>
      <c r="L15" s="389"/>
      <c r="M15" s="389"/>
      <c r="N15" s="389"/>
    </row>
    <row r="16" spans="1:14" ht="63.95" customHeight="1">
      <c r="A16" s="393" t="s">
        <v>43</v>
      </c>
      <c r="B16" s="74" t="s">
        <v>624</v>
      </c>
      <c r="C16" s="389"/>
      <c r="D16" s="389"/>
      <c r="E16" s="389"/>
      <c r="F16" s="389"/>
      <c r="G16" s="389"/>
      <c r="H16" s="389"/>
      <c r="I16" s="389"/>
      <c r="J16" s="389"/>
      <c r="K16" s="389"/>
      <c r="L16" s="389"/>
      <c r="M16" s="389"/>
      <c r="N16" s="389"/>
    </row>
    <row r="17" spans="1:14" ht="57" customHeight="1">
      <c r="A17" s="393"/>
      <c r="B17" s="74" t="s">
        <v>625</v>
      </c>
      <c r="C17" s="389"/>
      <c r="D17" s="389"/>
      <c r="E17" s="389"/>
      <c r="F17" s="389"/>
      <c r="G17" s="389"/>
      <c r="H17" s="389"/>
      <c r="I17" s="389"/>
      <c r="J17" s="389"/>
      <c r="K17" s="389"/>
      <c r="L17" s="389"/>
      <c r="M17" s="389"/>
      <c r="N17" s="389"/>
    </row>
    <row r="18" spans="1:14" ht="25.5">
      <c r="A18" s="393"/>
      <c r="B18" s="74" t="s">
        <v>44</v>
      </c>
      <c r="C18" s="389"/>
      <c r="D18" s="389"/>
      <c r="E18" s="389"/>
      <c r="F18" s="389"/>
      <c r="G18" s="389"/>
      <c r="H18" s="389"/>
      <c r="I18" s="389"/>
      <c r="J18" s="389"/>
      <c r="K18" s="389"/>
      <c r="L18" s="389"/>
      <c r="M18" s="389"/>
      <c r="N18" s="389"/>
    </row>
    <row r="19" spans="1:14">
      <c r="A19" s="393"/>
      <c r="B19" s="74" t="s">
        <v>626</v>
      </c>
      <c r="C19" s="389"/>
      <c r="D19" s="389"/>
      <c r="E19" s="389"/>
      <c r="F19" s="389"/>
      <c r="G19" s="389"/>
      <c r="H19" s="389"/>
      <c r="I19" s="389"/>
      <c r="J19" s="389"/>
      <c r="K19" s="389"/>
      <c r="L19" s="389"/>
      <c r="M19" s="389"/>
      <c r="N19" s="389"/>
    </row>
    <row r="20" spans="1:14" ht="25.5">
      <c r="A20" s="393"/>
      <c r="B20" s="74" t="s">
        <v>627</v>
      </c>
      <c r="C20" s="389"/>
      <c r="D20" s="389"/>
      <c r="E20" s="389"/>
      <c r="F20" s="389"/>
      <c r="G20" s="389"/>
      <c r="H20" s="389"/>
      <c r="I20" s="389"/>
      <c r="J20" s="389"/>
      <c r="K20" s="389"/>
      <c r="L20" s="389"/>
      <c r="M20" s="389"/>
      <c r="N20" s="389"/>
    </row>
    <row r="21" spans="1:14">
      <c r="A21" s="393"/>
      <c r="B21" s="74" t="s">
        <v>628</v>
      </c>
      <c r="C21" s="389"/>
      <c r="D21" s="389"/>
      <c r="E21" s="389"/>
      <c r="F21" s="389"/>
      <c r="G21" s="389"/>
      <c r="H21" s="389"/>
      <c r="I21" s="389"/>
      <c r="J21" s="389"/>
      <c r="K21" s="389"/>
      <c r="L21" s="389"/>
      <c r="M21" s="389"/>
      <c r="N21" s="389"/>
    </row>
    <row r="22" spans="1:14">
      <c r="A22" s="393"/>
      <c r="B22" s="74" t="s">
        <v>45</v>
      </c>
      <c r="C22" s="389"/>
      <c r="D22" s="389"/>
      <c r="E22" s="389"/>
      <c r="F22" s="389"/>
      <c r="G22" s="389"/>
      <c r="H22" s="389"/>
      <c r="I22" s="389"/>
      <c r="J22" s="389"/>
      <c r="K22" s="389"/>
      <c r="L22" s="389"/>
      <c r="M22" s="389"/>
      <c r="N22" s="389"/>
    </row>
    <row r="23" spans="1:14">
      <c r="A23" s="393"/>
      <c r="B23" s="8" t="s">
        <v>46</v>
      </c>
      <c r="C23" s="390"/>
      <c r="D23" s="391"/>
      <c r="E23" s="391"/>
      <c r="F23" s="392"/>
      <c r="G23" s="389"/>
      <c r="H23" s="389"/>
      <c r="I23" s="389"/>
      <c r="J23" s="389"/>
      <c r="K23" s="389"/>
      <c r="L23" s="389"/>
      <c r="M23" s="389"/>
      <c r="N23" s="389"/>
    </row>
    <row r="24" spans="1:14">
      <c r="A24" s="393"/>
      <c r="B24" s="74" t="s">
        <v>47</v>
      </c>
      <c r="C24" s="389"/>
      <c r="D24" s="389"/>
      <c r="E24" s="389"/>
      <c r="F24" s="389"/>
      <c r="G24" s="389"/>
      <c r="H24" s="389"/>
      <c r="I24" s="389"/>
      <c r="J24" s="389"/>
      <c r="K24" s="389"/>
      <c r="L24" s="389"/>
      <c r="M24" s="389"/>
      <c r="N24" s="389"/>
    </row>
    <row r="25" spans="1:14">
      <c r="A25" s="393"/>
      <c r="B25" s="74" t="s">
        <v>629</v>
      </c>
      <c r="C25" s="389"/>
      <c r="D25" s="389"/>
      <c r="E25" s="389"/>
      <c r="F25" s="389"/>
      <c r="G25" s="389"/>
      <c r="H25" s="389"/>
      <c r="I25" s="389"/>
      <c r="J25" s="389"/>
      <c r="K25" s="389"/>
      <c r="L25" s="389"/>
      <c r="M25" s="389"/>
      <c r="N25" s="389"/>
    </row>
    <row r="26" spans="1:14">
      <c r="A26" s="393"/>
      <c r="B26" s="74" t="s">
        <v>42</v>
      </c>
      <c r="C26" s="389"/>
      <c r="D26" s="389"/>
      <c r="E26" s="389"/>
      <c r="F26" s="389"/>
      <c r="G26" s="389"/>
      <c r="H26" s="389"/>
      <c r="I26" s="389"/>
      <c r="J26" s="389"/>
      <c r="K26" s="389"/>
      <c r="L26" s="389"/>
      <c r="M26" s="389"/>
      <c r="N26" s="389"/>
    </row>
  </sheetData>
  <mergeCells count="75">
    <mergeCell ref="A1:A3"/>
    <mergeCell ref="B1:D3"/>
    <mergeCell ref="E1:F1"/>
    <mergeCell ref="E2:F2"/>
    <mergeCell ref="E3:F3"/>
    <mergeCell ref="C11:F11"/>
    <mergeCell ref="C12:F12"/>
    <mergeCell ref="C13:F13"/>
    <mergeCell ref="C18:F18"/>
    <mergeCell ref="C15:F15"/>
    <mergeCell ref="C14:F14"/>
    <mergeCell ref="C5:F5"/>
    <mergeCell ref="C7:F7"/>
    <mergeCell ref="C8:F8"/>
    <mergeCell ref="C9:F9"/>
    <mergeCell ref="C10:F10"/>
    <mergeCell ref="C19:F19"/>
    <mergeCell ref="C20:F20"/>
    <mergeCell ref="C21:F21"/>
    <mergeCell ref="C17:F17"/>
    <mergeCell ref="C16:F16"/>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K21:N21"/>
    <mergeCell ref="C22:F22"/>
    <mergeCell ref="G22:J22"/>
    <mergeCell ref="K22:N22"/>
    <mergeCell ref="C23:F23"/>
    <mergeCell ref="G23:J23"/>
    <mergeCell ref="K23:N23"/>
    <mergeCell ref="C26:F26"/>
    <mergeCell ref="G26:J26"/>
    <mergeCell ref="K26:N26"/>
    <mergeCell ref="C24:F24"/>
    <mergeCell ref="G24:J24"/>
    <mergeCell ref="K24:N24"/>
    <mergeCell ref="C25:F25"/>
    <mergeCell ref="G25:J25"/>
    <mergeCell ref="K25:N25"/>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F2" zoomScale="80" zoomScaleNormal="80" zoomScalePageLayoutView="125" workbookViewId="0">
      <pane ySplit="9" topLeftCell="A45" activePane="bottomLeft" state="frozen"/>
      <selection activeCell="A2" sqref="A2"/>
      <selection pane="bottomLeft" activeCell="V106" sqref="V106"/>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206</v>
      </c>
      <c r="C1" s="78" t="s">
        <v>212</v>
      </c>
      <c r="D1" s="78" t="s">
        <v>208</v>
      </c>
      <c r="E1" s="78"/>
      <c r="F1" s="78" t="s">
        <v>207</v>
      </c>
      <c r="G1" s="78" t="s">
        <v>209</v>
      </c>
      <c r="H1" s="78" t="s">
        <v>210</v>
      </c>
      <c r="I1" s="78" t="s">
        <v>211</v>
      </c>
    </row>
    <row r="2" spans="1:74" ht="13.5" customHeight="1">
      <c r="A2" s="419"/>
      <c r="B2" s="419"/>
      <c r="C2" s="419"/>
      <c r="D2" s="419"/>
      <c r="E2" s="419"/>
      <c r="F2" s="419"/>
      <c r="G2" s="419"/>
      <c r="H2" s="419"/>
      <c r="I2" s="423" t="s">
        <v>974</v>
      </c>
      <c r="J2" s="423"/>
      <c r="K2" s="423"/>
      <c r="L2" s="423"/>
      <c r="M2" s="423"/>
      <c r="N2" s="423"/>
      <c r="O2" s="423"/>
      <c r="P2" s="423"/>
      <c r="Q2" s="423"/>
      <c r="R2" s="423"/>
      <c r="S2" s="271"/>
      <c r="T2" s="271"/>
      <c r="U2" s="421" t="s">
        <v>214</v>
      </c>
      <c r="V2" s="421"/>
      <c r="W2" s="420"/>
      <c r="X2" s="420"/>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0"/>
    </row>
    <row r="3" spans="1:74" ht="13.5" customHeight="1">
      <c r="A3" s="419"/>
      <c r="B3" s="419"/>
      <c r="C3" s="419"/>
      <c r="D3" s="419"/>
      <c r="E3" s="419"/>
      <c r="F3" s="419"/>
      <c r="G3" s="419"/>
      <c r="H3" s="419"/>
      <c r="I3" s="423"/>
      <c r="J3" s="423"/>
      <c r="K3" s="423"/>
      <c r="L3" s="423"/>
      <c r="M3" s="423"/>
      <c r="N3" s="423"/>
      <c r="O3" s="423"/>
      <c r="P3" s="423"/>
      <c r="Q3" s="423"/>
      <c r="R3" s="423"/>
      <c r="S3" s="271"/>
      <c r="T3" s="271"/>
      <c r="U3" s="421"/>
      <c r="V3" s="421"/>
      <c r="W3" s="420"/>
      <c r="X3" s="420"/>
      <c r="Y3" s="420"/>
      <c r="Z3" s="420"/>
      <c r="AA3" s="420"/>
      <c r="AB3" s="420"/>
      <c r="AC3" s="420"/>
      <c r="AD3" s="420"/>
      <c r="AE3" s="420"/>
      <c r="AF3" s="420"/>
      <c r="AG3" s="420"/>
      <c r="AH3" s="420"/>
      <c r="AI3" s="420"/>
      <c r="AJ3" s="420"/>
      <c r="AK3" s="420"/>
      <c r="AL3" s="420"/>
      <c r="AM3" s="420"/>
      <c r="AN3" s="420"/>
      <c r="AO3" s="420"/>
      <c r="AP3" s="420"/>
      <c r="AQ3" s="420"/>
      <c r="AR3" s="420"/>
      <c r="AS3" s="420"/>
      <c r="AT3" s="420"/>
      <c r="AU3" s="420"/>
      <c r="AV3" s="420"/>
      <c r="AW3" s="420"/>
      <c r="AX3" s="420"/>
      <c r="AY3" s="420"/>
      <c r="AZ3" s="420"/>
      <c r="BA3" s="420"/>
      <c r="BB3" s="420"/>
      <c r="BC3" s="420"/>
      <c r="BD3" s="420"/>
      <c r="BE3" s="420"/>
      <c r="BF3" s="420"/>
      <c r="BG3" s="420"/>
      <c r="BH3" s="420"/>
      <c r="BI3" s="420"/>
      <c r="BJ3" s="420"/>
      <c r="BK3" s="420"/>
      <c r="BL3" s="420"/>
      <c r="BM3" s="420"/>
      <c r="BN3" s="420"/>
      <c r="BO3" s="420"/>
      <c r="BP3" s="420"/>
      <c r="BQ3" s="420"/>
      <c r="BR3" s="420"/>
      <c r="BS3" s="420"/>
      <c r="BT3" s="420"/>
      <c r="BU3" s="420"/>
      <c r="BV3" s="420"/>
    </row>
    <row r="4" spans="1:74" ht="13.5" customHeight="1">
      <c r="A4" s="419"/>
      <c r="B4" s="419"/>
      <c r="C4" s="419"/>
      <c r="D4" s="419"/>
      <c r="E4" s="419"/>
      <c r="F4" s="419"/>
      <c r="G4" s="419"/>
      <c r="H4" s="419"/>
      <c r="I4" s="423"/>
      <c r="J4" s="423"/>
      <c r="K4" s="423"/>
      <c r="L4" s="423"/>
      <c r="M4" s="423"/>
      <c r="N4" s="423"/>
      <c r="O4" s="423"/>
      <c r="P4" s="423"/>
      <c r="Q4" s="423"/>
      <c r="R4" s="423"/>
      <c r="S4" s="271"/>
      <c r="T4" s="271"/>
      <c r="U4" s="421" t="s">
        <v>636</v>
      </c>
      <c r="V4" s="421"/>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row>
    <row r="5" spans="1:74" ht="13.5" customHeight="1">
      <c r="A5" s="419"/>
      <c r="B5" s="419"/>
      <c r="C5" s="419"/>
      <c r="D5" s="419"/>
      <c r="E5" s="419"/>
      <c r="F5" s="419"/>
      <c r="G5" s="419"/>
      <c r="H5" s="419"/>
      <c r="I5" s="423"/>
      <c r="J5" s="423"/>
      <c r="K5" s="423"/>
      <c r="L5" s="423"/>
      <c r="M5" s="423"/>
      <c r="N5" s="423"/>
      <c r="O5" s="423"/>
      <c r="P5" s="423"/>
      <c r="Q5" s="423"/>
      <c r="R5" s="423"/>
      <c r="S5" s="271"/>
      <c r="T5" s="271"/>
      <c r="U5" s="421"/>
      <c r="V5" s="421"/>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row>
    <row r="6" spans="1:74" ht="13.5" customHeight="1">
      <c r="A6" s="419"/>
      <c r="B6" s="419"/>
      <c r="C6" s="419"/>
      <c r="D6" s="419"/>
      <c r="E6" s="419"/>
      <c r="F6" s="419"/>
      <c r="G6" s="419"/>
      <c r="H6" s="419"/>
      <c r="I6" s="423"/>
      <c r="J6" s="423"/>
      <c r="K6" s="423"/>
      <c r="L6" s="423"/>
      <c r="M6" s="423"/>
      <c r="N6" s="423"/>
      <c r="O6" s="423"/>
      <c r="P6" s="423"/>
      <c r="Q6" s="423"/>
      <c r="R6" s="423"/>
      <c r="S6" s="271"/>
      <c r="T6" s="271"/>
      <c r="U6" s="422" t="s">
        <v>637</v>
      </c>
      <c r="V6" s="422"/>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row>
    <row r="7" spans="1:74" ht="14.25" customHeight="1">
      <c r="A7" s="419"/>
      <c r="B7" s="419"/>
      <c r="C7" s="419"/>
      <c r="D7" s="419"/>
      <c r="E7" s="419"/>
      <c r="F7" s="419"/>
      <c r="G7" s="419"/>
      <c r="H7" s="419"/>
      <c r="I7" s="423"/>
      <c r="J7" s="423"/>
      <c r="K7" s="423"/>
      <c r="L7" s="423"/>
      <c r="M7" s="423"/>
      <c r="N7" s="423"/>
      <c r="O7" s="423"/>
      <c r="P7" s="423"/>
      <c r="Q7" s="423"/>
      <c r="R7" s="423"/>
      <c r="S7" s="271"/>
      <c r="T7" s="271"/>
      <c r="U7" s="422"/>
      <c r="V7" s="422"/>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row>
    <row r="8" spans="1:74" ht="11.25" customHeight="1">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row>
    <row r="9" spans="1:74" s="1" customFormat="1" ht="15">
      <c r="A9" s="428" t="s">
        <v>197</v>
      </c>
      <c r="B9" s="428"/>
      <c r="C9" s="428"/>
      <c r="D9" s="428"/>
      <c r="E9" s="428"/>
      <c r="F9" s="428"/>
      <c r="G9" s="428"/>
      <c r="H9" s="430" t="s">
        <v>177</v>
      </c>
      <c r="I9" s="430"/>
      <c r="J9" s="430"/>
      <c r="K9" s="431" t="s">
        <v>178</v>
      </c>
      <c r="L9" s="431"/>
      <c r="M9" s="431"/>
      <c r="N9" s="431"/>
      <c r="O9" s="430" t="s">
        <v>179</v>
      </c>
      <c r="P9" s="430"/>
      <c r="Q9" s="430"/>
      <c r="R9" s="430"/>
      <c r="S9" s="430"/>
      <c r="T9" s="430"/>
      <c r="U9" s="430"/>
      <c r="V9" s="43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row>
    <row r="10" spans="1:74" s="3" customFormat="1" ht="46.5" customHeight="1">
      <c r="A10" s="8" t="s">
        <v>0</v>
      </c>
      <c r="B10" s="131" t="s">
        <v>9</v>
      </c>
      <c r="C10" s="8" t="s">
        <v>196</v>
      </c>
      <c r="D10" s="8" t="s">
        <v>8</v>
      </c>
      <c r="E10" s="8" t="s">
        <v>592</v>
      </c>
      <c r="F10" s="287" t="s">
        <v>198</v>
      </c>
      <c r="G10" s="74" t="s">
        <v>721</v>
      </c>
      <c r="H10" s="8" t="s">
        <v>10</v>
      </c>
      <c r="I10" s="8" t="s">
        <v>11</v>
      </c>
      <c r="J10" s="8" t="s">
        <v>12</v>
      </c>
      <c r="K10" s="8" t="s">
        <v>124</v>
      </c>
      <c r="L10" s="8" t="s">
        <v>138</v>
      </c>
      <c r="M10" s="131" t="s">
        <v>125</v>
      </c>
      <c r="N10" s="8" t="s">
        <v>13</v>
      </c>
      <c r="O10" s="8" t="s">
        <v>180</v>
      </c>
      <c r="P10" s="130" t="s">
        <v>14</v>
      </c>
      <c r="Q10" s="8" t="s">
        <v>126</v>
      </c>
      <c r="R10" s="8" t="s">
        <v>181</v>
      </c>
      <c r="S10" s="8" t="s">
        <v>219</v>
      </c>
      <c r="T10" s="8" t="s">
        <v>220</v>
      </c>
      <c r="U10" s="8" t="s">
        <v>127</v>
      </c>
      <c r="V10" s="8" t="s">
        <v>1</v>
      </c>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row>
    <row r="11" spans="1:74" s="3" customFormat="1" ht="27.75" customHeight="1" collapsed="1">
      <c r="A11" s="429" t="s">
        <v>618</v>
      </c>
      <c r="B11" s="429"/>
      <c r="C11" s="429"/>
      <c r="D11" s="429"/>
      <c r="E11" s="429"/>
      <c r="F11" s="429"/>
      <c r="G11" s="429"/>
      <c r="H11" s="426" t="s">
        <v>601</v>
      </c>
      <c r="I11" s="426"/>
      <c r="J11" s="426"/>
      <c r="K11" s="426"/>
      <c r="L11" s="426"/>
      <c r="M11" s="426"/>
      <c r="N11" s="426"/>
      <c r="O11" s="426"/>
      <c r="P11" s="426"/>
      <c r="Q11" s="426"/>
      <c r="R11" s="426"/>
      <c r="S11" s="426"/>
      <c r="T11" s="426"/>
      <c r="U11" s="426"/>
      <c r="V11" s="426"/>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row>
    <row r="12" spans="1:74" s="5" customFormat="1" ht="114.75" hidden="1" customHeight="1" outlineLevel="1" thickBot="1">
      <c r="A12" s="10">
        <v>1</v>
      </c>
      <c r="B12" s="79" t="s">
        <v>727</v>
      </c>
      <c r="C12" s="79" t="s">
        <v>206</v>
      </c>
      <c r="D12" s="366" t="s">
        <v>723</v>
      </c>
      <c r="E12" s="79" t="s">
        <v>722</v>
      </c>
      <c r="F12" s="80" t="s">
        <v>907</v>
      </c>
      <c r="G12" s="80" t="s">
        <v>728</v>
      </c>
      <c r="H12" s="56" t="s">
        <v>132</v>
      </c>
      <c r="I12" s="23" t="s">
        <v>137</v>
      </c>
      <c r="J12" s="68" t="str">
        <f t="array" ref="J12">INDEX(evaluacion,MATCH(H12&amp;I12,impacto&amp;probabilidad,0))</f>
        <v>12 = Zona de riesgo extrema. Evitar el riesgo. Reducir el riesgo, Compartir o transferir.</v>
      </c>
      <c r="K12" s="9" t="s">
        <v>168</v>
      </c>
      <c r="L12" s="9" t="s">
        <v>20</v>
      </c>
      <c r="M12" s="17" t="s">
        <v>729</v>
      </c>
      <c r="N12" s="68" t="str">
        <f t="array" aca="1" ref="N12" ca="1">OFFSET(valoracion,MATCH(J12&amp;K12&amp;L12,evaluacion2&amp;controles&amp;tipo,0),0)</f>
        <v>4 = Zona de riesgo alta. Reducir el riesgo. Evitar el riesgo compartir o transferir.</v>
      </c>
      <c r="O12" s="54" t="s">
        <v>223</v>
      </c>
      <c r="P12" s="54" t="s">
        <v>224</v>
      </c>
      <c r="Q12" s="18" t="s">
        <v>225</v>
      </c>
      <c r="R12" s="17" t="s">
        <v>226</v>
      </c>
      <c r="S12" s="17" t="s">
        <v>908</v>
      </c>
      <c r="T12" s="81">
        <v>1</v>
      </c>
      <c r="U12" s="19" t="s">
        <v>373</v>
      </c>
      <c r="V12" s="278" t="s">
        <v>1029</v>
      </c>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row>
    <row r="13" spans="1:74" s="5" customFormat="1" ht="152.25" hidden="1" customHeight="1" outlineLevel="1" thickBot="1">
      <c r="A13" s="10">
        <v>2</v>
      </c>
      <c r="B13" s="79" t="s">
        <v>730</v>
      </c>
      <c r="C13" s="79" t="s">
        <v>209</v>
      </c>
      <c r="D13" s="367" t="s">
        <v>724</v>
      </c>
      <c r="E13" s="308" t="s">
        <v>731</v>
      </c>
      <c r="F13" s="80" t="s">
        <v>732</v>
      </c>
      <c r="G13" s="80" t="s">
        <v>728</v>
      </c>
      <c r="H13" s="56" t="s">
        <v>128</v>
      </c>
      <c r="I13" s="23" t="s">
        <v>137</v>
      </c>
      <c r="J13" s="68" t="str">
        <f t="array" ref="J13">INDEX(evaluacion,MATCH(H13&amp;I13,impacto&amp;probabilidad,0))</f>
        <v>9 = Zona de riesgo alta. Reducir el riesgo. Evitar el riesgo compartir o transferir.</v>
      </c>
      <c r="K13" s="9" t="s">
        <v>168</v>
      </c>
      <c r="L13" s="9" t="s">
        <v>20</v>
      </c>
      <c r="M13" s="17" t="s">
        <v>733</v>
      </c>
      <c r="N13" s="68" t="str">
        <f t="array" aca="1" ref="N13" ca="1">OFFSET(valoracion,MATCH(J13&amp;K13&amp;L13,evaluacion2&amp;controles&amp;tipo,0),0)</f>
        <v>3 = Zona de riesgo moderada. Asumir el riesgo. Reducir el Riesgo.</v>
      </c>
      <c r="O13" s="54" t="s">
        <v>223</v>
      </c>
      <c r="P13" s="54" t="s">
        <v>229</v>
      </c>
      <c r="Q13" s="18" t="s">
        <v>230</v>
      </c>
      <c r="R13" s="17" t="s">
        <v>226</v>
      </c>
      <c r="S13" s="17" t="s">
        <v>231</v>
      </c>
      <c r="T13" s="81">
        <v>1</v>
      </c>
      <c r="U13" s="19" t="s">
        <v>373</v>
      </c>
      <c r="V13" s="279" t="s">
        <v>1030</v>
      </c>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row>
    <row r="14" spans="1:74" s="5" customFormat="1" ht="87.75" hidden="1" customHeight="1" outlineLevel="1">
      <c r="A14" s="10">
        <v>3</v>
      </c>
      <c r="B14" s="79" t="s">
        <v>734</v>
      </c>
      <c r="C14" s="79" t="s">
        <v>207</v>
      </c>
      <c r="D14" s="79" t="s">
        <v>725</v>
      </c>
      <c r="E14" s="317" t="s">
        <v>593</v>
      </c>
      <c r="F14" s="80" t="s">
        <v>1025</v>
      </c>
      <c r="G14" s="80" t="s">
        <v>726</v>
      </c>
      <c r="H14" s="56" t="s">
        <v>128</v>
      </c>
      <c r="I14" s="23" t="s">
        <v>136</v>
      </c>
      <c r="J14" s="68" t="str">
        <f t="array" ref="J14">INDEX(evaluacion,MATCH(H14&amp;I14,impacto&amp;probabilidad,0))</f>
        <v>12 = Zona de riesgo alta. Reducir el riesgo. Evitar el riesgo compartir o transferir.</v>
      </c>
      <c r="K14" s="9" t="s">
        <v>168</v>
      </c>
      <c r="L14" s="9" t="s">
        <v>20</v>
      </c>
      <c r="M14" s="17" t="s">
        <v>735</v>
      </c>
      <c r="N14" s="68" t="str">
        <f t="array" aca="1" ref="N14" ca="1">OFFSET(valoracion,MATCH(J14&amp;K14&amp;L14,evaluacion2&amp;controles&amp;tipo,0),0)</f>
        <v>6 = Zona de riesgo moderada. Asumir el riesgo. Reducir el Riesgo.</v>
      </c>
      <c r="O14" s="54" t="s">
        <v>223</v>
      </c>
      <c r="P14" s="54" t="s">
        <v>238</v>
      </c>
      <c r="Q14" s="18" t="s">
        <v>239</v>
      </c>
      <c r="R14" s="17" t="s">
        <v>240</v>
      </c>
      <c r="S14" s="17" t="s">
        <v>235</v>
      </c>
      <c r="T14" s="81">
        <v>1</v>
      </c>
      <c r="U14" s="19" t="s">
        <v>236</v>
      </c>
      <c r="V14" s="105" t="s">
        <v>1008</v>
      </c>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row>
    <row r="15" spans="1:74" s="5" customFormat="1" ht="230.25" hidden="1" customHeight="1" outlineLevel="1">
      <c r="A15" s="10">
        <v>4</v>
      </c>
      <c r="B15" s="90" t="s">
        <v>245</v>
      </c>
      <c r="C15" s="302" t="s">
        <v>211</v>
      </c>
      <c r="D15" s="90" t="s">
        <v>400</v>
      </c>
      <c r="E15" s="308" t="s">
        <v>594</v>
      </c>
      <c r="F15" s="368" t="s">
        <v>242</v>
      </c>
      <c r="G15" s="309" t="s">
        <v>246</v>
      </c>
      <c r="H15" s="56" t="s">
        <v>133</v>
      </c>
      <c r="I15" s="23" t="s">
        <v>139</v>
      </c>
      <c r="J15" s="68" t="str">
        <f t="array" ref="J15">INDEX(evaluacion,MATCH(H15&amp;I15,impacto&amp;probabilidad,0))</f>
        <v>5 = Zona de riesgo alta. Reducir el riesgo. Evitar el riesgo compartir o transferir.</v>
      </c>
      <c r="K15" s="9" t="s">
        <v>168</v>
      </c>
      <c r="L15" s="9" t="s">
        <v>20</v>
      </c>
      <c r="M15" s="82" t="s">
        <v>909</v>
      </c>
      <c r="N15" s="68" t="str">
        <f t="array" aca="1" ref="N15" ca="1">OFFSET(valoracion,MATCH(J15&amp;K15&amp;L15,evaluacion2&amp;controles&amp;tipo,0),0)</f>
        <v>3 = Zona de riesgo baja. Asumir el riesgo</v>
      </c>
      <c r="O15" s="54" t="s">
        <v>223</v>
      </c>
      <c r="P15" s="83" t="s">
        <v>247</v>
      </c>
      <c r="Q15" s="84" t="s">
        <v>233</v>
      </c>
      <c r="R15" s="85" t="s">
        <v>234</v>
      </c>
      <c r="S15" s="82" t="s">
        <v>244</v>
      </c>
      <c r="T15" s="86">
        <v>0</v>
      </c>
      <c r="U15" s="19" t="s">
        <v>617</v>
      </c>
      <c r="V15" s="267" t="s">
        <v>1006</v>
      </c>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row>
    <row r="16" spans="1:74" s="5" customFormat="1" ht="185.25" hidden="1" customHeight="1" outlineLevel="1">
      <c r="A16" s="10">
        <v>5</v>
      </c>
      <c r="B16" s="90" t="s">
        <v>248</v>
      </c>
      <c r="C16" s="302" t="s">
        <v>211</v>
      </c>
      <c r="D16" s="90" t="s">
        <v>404</v>
      </c>
      <c r="E16" s="317" t="s">
        <v>595</v>
      </c>
      <c r="F16" s="368" t="s">
        <v>242</v>
      </c>
      <c r="G16" s="309" t="s">
        <v>243</v>
      </c>
      <c r="H16" s="56" t="s">
        <v>133</v>
      </c>
      <c r="I16" s="23" t="s">
        <v>139</v>
      </c>
      <c r="J16" s="68" t="str">
        <f t="array" ref="J16">INDEX(evaluacion,MATCH(H16&amp;I16,impacto&amp;probabilidad,0))</f>
        <v>5 = Zona de riesgo alta. Reducir el riesgo. Evitar el riesgo compartir o transferir.</v>
      </c>
      <c r="K16" s="9" t="s">
        <v>168</v>
      </c>
      <c r="L16" s="9" t="s">
        <v>20</v>
      </c>
      <c r="M16" s="82" t="s">
        <v>405</v>
      </c>
      <c r="N16" s="68" t="str">
        <f t="array" aca="1" ref="N16" ca="1">OFFSET(valoracion,MATCH(J16&amp;K16&amp;L16,evaluacion2&amp;controles&amp;tipo,0),0)</f>
        <v>3 = Zona de riesgo baja. Asumir el riesgo</v>
      </c>
      <c r="O16" s="54" t="s">
        <v>223</v>
      </c>
      <c r="P16" s="83" t="s">
        <v>247</v>
      </c>
      <c r="Q16" s="84" t="s">
        <v>233</v>
      </c>
      <c r="R16" s="85" t="s">
        <v>234</v>
      </c>
      <c r="S16" s="82" t="s">
        <v>244</v>
      </c>
      <c r="T16" s="86">
        <v>0</v>
      </c>
      <c r="U16" s="87" t="s">
        <v>249</v>
      </c>
      <c r="V16" s="365" t="s">
        <v>1007</v>
      </c>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row>
    <row r="18" spans="1:74" s="5" customFormat="1" ht="27.75" customHeight="1" collapsed="1">
      <c r="A18" s="429" t="s">
        <v>718</v>
      </c>
      <c r="B18" s="429"/>
      <c r="C18" s="429"/>
      <c r="D18" s="429"/>
      <c r="E18" s="429"/>
      <c r="F18" s="429"/>
      <c r="G18" s="429"/>
      <c r="H18" s="426" t="s">
        <v>602</v>
      </c>
      <c r="I18" s="426"/>
      <c r="J18" s="426"/>
      <c r="K18" s="426"/>
      <c r="L18" s="426"/>
      <c r="M18" s="426"/>
      <c r="N18" s="426"/>
      <c r="O18" s="426"/>
      <c r="P18" s="426"/>
      <c r="Q18" s="426"/>
      <c r="R18" s="426"/>
      <c r="S18" s="426"/>
      <c r="T18" s="426"/>
      <c r="U18" s="426"/>
      <c r="V18" s="426"/>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row>
    <row r="19" spans="1:74" s="5" customFormat="1" ht="409.5" hidden="1" customHeight="1" outlineLevel="1">
      <c r="A19" s="284">
        <v>6</v>
      </c>
      <c r="B19" s="83" t="s">
        <v>736</v>
      </c>
      <c r="C19" s="282" t="s">
        <v>207</v>
      </c>
      <c r="D19" s="83" t="s">
        <v>761</v>
      </c>
      <c r="E19" s="83" t="s">
        <v>762</v>
      </c>
      <c r="F19" s="83" t="s">
        <v>763</v>
      </c>
      <c r="G19" s="316" t="s">
        <v>764</v>
      </c>
      <c r="H19" s="56" t="s">
        <v>132</v>
      </c>
      <c r="I19" s="23" t="s">
        <v>129</v>
      </c>
      <c r="J19" s="68" t="str">
        <f t="array" ref="J19">INDEX(evaluacion,MATCH(H19&amp;I19,impacto&amp;probabilidad,0))</f>
        <v>8 = Zona de riesgo alta. Reducir el riesgo. Evitar el riesgo compartir o transferir.</v>
      </c>
      <c r="K19" s="9" t="s">
        <v>167</v>
      </c>
      <c r="L19" s="9" t="s">
        <v>20</v>
      </c>
      <c r="M19" s="82" t="s">
        <v>765</v>
      </c>
      <c r="N19" s="68" t="str">
        <f t="array" aca="1" ref="N19" ca="1">OFFSET(valoracion,MATCH(J19&amp;K19&amp;L19,evaluacion2&amp;controles&amp;tipo,0),0)</f>
        <v>6 = Zona de riesgo moderada. Asumir el riesgo. Reducir el Riesgo.</v>
      </c>
      <c r="O19" s="54" t="s">
        <v>223</v>
      </c>
      <c r="P19" s="83" t="s">
        <v>692</v>
      </c>
      <c r="Q19" s="84" t="s">
        <v>693</v>
      </c>
      <c r="R19" s="85" t="s">
        <v>251</v>
      </c>
      <c r="S19" s="89" t="s">
        <v>694</v>
      </c>
      <c r="T19" s="86">
        <v>1</v>
      </c>
      <c r="U19" s="19" t="s">
        <v>227</v>
      </c>
      <c r="V19" s="264" t="s">
        <v>996</v>
      </c>
      <c r="W19" s="420"/>
      <c r="X19" s="420"/>
      <c r="Y19" s="420"/>
      <c r="Z19" s="420"/>
      <c r="AA19" s="420"/>
      <c r="AB19" s="420"/>
      <c r="AC19" s="420"/>
      <c r="AD19" s="420"/>
      <c r="AE19" s="420"/>
      <c r="AF19" s="420"/>
      <c r="AG19" s="420"/>
      <c r="AH19" s="420"/>
      <c r="AI19" s="420"/>
      <c r="AJ19" s="420"/>
      <c r="AK19" s="420"/>
      <c r="AL19" s="420"/>
      <c r="AM19" s="420"/>
      <c r="AN19" s="420"/>
      <c r="AO19" s="420"/>
      <c r="AP19" s="420"/>
      <c r="AQ19" s="420"/>
      <c r="AR19" s="420"/>
      <c r="AS19" s="420"/>
      <c r="AT19" s="420"/>
      <c r="AU19" s="420"/>
      <c r="AV19" s="420"/>
      <c r="AW19" s="420"/>
      <c r="AX19" s="420"/>
      <c r="AY19" s="420"/>
      <c r="AZ19" s="420"/>
      <c r="BA19" s="420"/>
      <c r="BB19" s="420"/>
      <c r="BC19" s="420"/>
      <c r="BD19" s="420"/>
      <c r="BE19" s="420"/>
      <c r="BF19" s="420"/>
      <c r="BG19" s="420"/>
      <c r="BH19" s="420"/>
      <c r="BI19" s="420"/>
      <c r="BJ19" s="420"/>
      <c r="BK19" s="420"/>
      <c r="BL19" s="420"/>
      <c r="BM19" s="420"/>
      <c r="BN19" s="420"/>
      <c r="BO19" s="420"/>
      <c r="BP19" s="420"/>
      <c r="BQ19" s="420"/>
      <c r="BR19" s="420"/>
      <c r="BS19" s="420"/>
      <c r="BT19" s="420"/>
      <c r="BU19" s="420"/>
      <c r="BV19" s="420"/>
    </row>
    <row r="20" spans="1:74" s="5" customFormat="1" ht="409.5" hidden="1" customHeight="1" outlineLevel="1">
      <c r="A20" s="284">
        <v>7</v>
      </c>
      <c r="B20" s="83" t="s">
        <v>760</v>
      </c>
      <c r="C20" s="282" t="s">
        <v>209</v>
      </c>
      <c r="D20" s="83" t="s">
        <v>695</v>
      </c>
      <c r="E20" s="83" t="s">
        <v>766</v>
      </c>
      <c r="F20" s="90" t="s">
        <v>767</v>
      </c>
      <c r="G20" s="316" t="s">
        <v>250</v>
      </c>
      <c r="H20" s="56" t="s">
        <v>132</v>
      </c>
      <c r="I20" s="23" t="s">
        <v>137</v>
      </c>
      <c r="J20" s="68" t="str">
        <f t="array" ref="J20">INDEX(evaluacion,MATCH(H20&amp;I20,impacto&amp;probabilidad,0))</f>
        <v>12 = Zona de riesgo extrema. Evitar el riesgo. Reducir el riesgo, Compartir o transferir.</v>
      </c>
      <c r="K20" s="9" t="s">
        <v>168</v>
      </c>
      <c r="L20" s="9" t="s">
        <v>20</v>
      </c>
      <c r="M20" s="82" t="s">
        <v>768</v>
      </c>
      <c r="N20" s="68" t="str">
        <f t="array" aca="1" ref="N20" ca="1">OFFSET(valoracion,MATCH(J20&amp;K20&amp;L20,evaluacion2&amp;controles&amp;tipo,0),0)</f>
        <v>4 = Zona de riesgo alta. Reducir el riesgo. Evitar el riesgo compartir o transferir.</v>
      </c>
      <c r="O20" s="54" t="s">
        <v>223</v>
      </c>
      <c r="P20" s="83" t="s">
        <v>696</v>
      </c>
      <c r="Q20" s="84" t="s">
        <v>697</v>
      </c>
      <c r="R20" s="17" t="s">
        <v>251</v>
      </c>
      <c r="S20" s="89" t="s">
        <v>698</v>
      </c>
      <c r="T20" s="86">
        <v>1</v>
      </c>
      <c r="U20" s="19" t="s">
        <v>373</v>
      </c>
      <c r="V20" s="318" t="s">
        <v>997</v>
      </c>
      <c r="W20" s="420"/>
      <c r="X20" s="420"/>
      <c r="Y20" s="420"/>
      <c r="Z20" s="420"/>
      <c r="AA20" s="420"/>
      <c r="AB20" s="420"/>
      <c r="AC20" s="420"/>
      <c r="AD20" s="420"/>
      <c r="AE20" s="420"/>
      <c r="AF20" s="420"/>
      <c r="AG20" s="420"/>
      <c r="AH20" s="420"/>
      <c r="AI20" s="420"/>
      <c r="AJ20" s="420"/>
      <c r="AK20" s="420"/>
      <c r="AL20" s="420"/>
      <c r="AM20" s="420"/>
      <c r="AN20" s="420"/>
      <c r="AO20" s="420"/>
      <c r="AP20" s="420"/>
      <c r="AQ20" s="420"/>
      <c r="AR20" s="420"/>
      <c r="AS20" s="420"/>
      <c r="AT20" s="420"/>
      <c r="AU20" s="420"/>
      <c r="AV20" s="420"/>
      <c r="AW20" s="420"/>
      <c r="AX20" s="420"/>
      <c r="AY20" s="420"/>
      <c r="AZ20" s="420"/>
      <c r="BA20" s="420"/>
      <c r="BB20" s="420"/>
      <c r="BC20" s="420"/>
      <c r="BD20" s="420"/>
      <c r="BE20" s="420"/>
      <c r="BF20" s="420"/>
      <c r="BG20" s="420"/>
      <c r="BH20" s="420"/>
      <c r="BI20" s="420"/>
      <c r="BJ20" s="420"/>
      <c r="BK20" s="420"/>
      <c r="BL20" s="420"/>
      <c r="BM20" s="420"/>
      <c r="BN20" s="420"/>
      <c r="BO20" s="420"/>
      <c r="BP20" s="420"/>
      <c r="BQ20" s="420"/>
      <c r="BR20" s="420"/>
      <c r="BS20" s="420"/>
      <c r="BT20" s="420"/>
      <c r="BU20" s="420"/>
      <c r="BV20" s="420"/>
    </row>
    <row r="21" spans="1:74" s="5" customFormat="1" ht="409.5" hidden="1" customHeight="1" outlineLevel="1">
      <c r="A21" s="284">
        <v>8</v>
      </c>
      <c r="B21" s="83" t="s">
        <v>922</v>
      </c>
      <c r="C21" s="281" t="s">
        <v>211</v>
      </c>
      <c r="D21" s="90" t="s">
        <v>252</v>
      </c>
      <c r="E21" s="88" t="s">
        <v>910</v>
      </c>
      <c r="F21" s="83" t="s">
        <v>911</v>
      </c>
      <c r="G21" s="322" t="s">
        <v>912</v>
      </c>
      <c r="H21" s="321" t="s">
        <v>132</v>
      </c>
      <c r="I21" s="320" t="s">
        <v>913</v>
      </c>
      <c r="J21" s="296" t="s">
        <v>158</v>
      </c>
      <c r="K21" s="17" t="s">
        <v>168</v>
      </c>
      <c r="L21" s="17" t="s">
        <v>20</v>
      </c>
      <c r="M21" s="85" t="s">
        <v>915</v>
      </c>
      <c r="N21" s="296" t="s">
        <v>158</v>
      </c>
      <c r="O21" s="54" t="s">
        <v>920</v>
      </c>
      <c r="P21" s="83" t="s">
        <v>253</v>
      </c>
      <c r="Q21" s="84" t="s">
        <v>921</v>
      </c>
      <c r="R21" s="92" t="s">
        <v>251</v>
      </c>
      <c r="S21" s="91" t="s">
        <v>917</v>
      </c>
      <c r="T21" s="86">
        <v>0</v>
      </c>
      <c r="U21" s="19" t="s">
        <v>249</v>
      </c>
      <c r="V21" s="267" t="s">
        <v>1009</v>
      </c>
      <c r="W21" s="420"/>
      <c r="X21" s="420"/>
      <c r="Y21" s="420"/>
      <c r="Z21" s="420"/>
      <c r="AA21" s="420"/>
      <c r="AB21" s="420"/>
      <c r="AC21" s="420"/>
      <c r="AD21" s="420"/>
      <c r="AE21" s="420"/>
      <c r="AF21" s="420"/>
      <c r="AG21" s="420"/>
      <c r="AH21" s="420"/>
      <c r="AI21" s="420"/>
      <c r="AJ21" s="420"/>
      <c r="AK21" s="420"/>
      <c r="AL21" s="420"/>
      <c r="AM21" s="420"/>
      <c r="AN21" s="420"/>
      <c r="AO21" s="420"/>
      <c r="AP21" s="420"/>
      <c r="AQ21" s="420"/>
      <c r="AR21" s="420"/>
      <c r="AS21" s="420"/>
      <c r="AT21" s="420"/>
      <c r="AU21" s="420"/>
      <c r="AV21" s="420"/>
      <c r="AW21" s="420"/>
      <c r="AX21" s="420"/>
      <c r="AY21" s="420"/>
      <c r="AZ21" s="420"/>
      <c r="BA21" s="420"/>
      <c r="BB21" s="420"/>
      <c r="BC21" s="420"/>
      <c r="BD21" s="420"/>
      <c r="BE21" s="420"/>
      <c r="BF21" s="420"/>
      <c r="BG21" s="420"/>
      <c r="BH21" s="420"/>
      <c r="BI21" s="420"/>
      <c r="BJ21" s="420"/>
      <c r="BK21" s="420"/>
      <c r="BL21" s="420"/>
      <c r="BM21" s="420"/>
      <c r="BN21" s="420"/>
      <c r="BO21" s="420"/>
      <c r="BP21" s="420"/>
      <c r="BQ21" s="420"/>
      <c r="BR21" s="420"/>
      <c r="BS21" s="420"/>
      <c r="BT21" s="420"/>
      <c r="BU21" s="420"/>
      <c r="BV21" s="420"/>
    </row>
    <row r="22" spans="1:74" s="5" customFormat="1" ht="409.5" hidden="1" customHeight="1" outlineLevel="1">
      <c r="A22" s="79">
        <v>9</v>
      </c>
      <c r="B22" s="83" t="s">
        <v>923</v>
      </c>
      <c r="C22" s="281" t="s">
        <v>211</v>
      </c>
      <c r="D22" s="90" t="s">
        <v>252</v>
      </c>
      <c r="E22" s="88" t="s">
        <v>910</v>
      </c>
      <c r="F22" s="90" t="s">
        <v>911</v>
      </c>
      <c r="G22" s="316" t="s">
        <v>912</v>
      </c>
      <c r="H22" s="267" t="s">
        <v>132</v>
      </c>
      <c r="I22" s="319" t="s">
        <v>913</v>
      </c>
      <c r="J22" s="305" t="str">
        <f t="array" ref="J22">INDEX(zonadealtoriesgo,MATCH(H22&amp;I22,impacto&amp;probabilidad.,0))</f>
        <v>4 = Zona de riesgo alta. Reducir el riesgo. Evitar el riesgo compartir o transferir.</v>
      </c>
      <c r="K22" s="310">
        <v>3</v>
      </c>
      <c r="L22" s="319" t="s">
        <v>914</v>
      </c>
      <c r="M22" s="92" t="s">
        <v>919</v>
      </c>
      <c r="N22" s="296" t="s">
        <v>918</v>
      </c>
      <c r="O22" s="54" t="s">
        <v>223</v>
      </c>
      <c r="P22" s="83" t="s">
        <v>253</v>
      </c>
      <c r="Q22" s="84" t="s">
        <v>916</v>
      </c>
      <c r="R22" s="92" t="s">
        <v>251</v>
      </c>
      <c r="S22" s="91" t="s">
        <v>917</v>
      </c>
      <c r="T22" s="86">
        <v>0</v>
      </c>
      <c r="U22" s="87" t="s">
        <v>249</v>
      </c>
      <c r="V22" s="267" t="s">
        <v>1010</v>
      </c>
      <c r="W22" s="420"/>
      <c r="X22" s="420"/>
      <c r="Y22" s="420"/>
      <c r="Z22" s="420"/>
      <c r="AA22" s="420"/>
      <c r="AB22" s="420"/>
      <c r="AC22" s="420"/>
      <c r="AD22" s="420"/>
      <c r="AE22" s="420"/>
      <c r="AF22" s="420"/>
      <c r="AG22" s="420"/>
      <c r="AH22" s="420"/>
      <c r="AI22" s="420"/>
      <c r="AJ22" s="420"/>
      <c r="AK22" s="420"/>
      <c r="AL22" s="420"/>
      <c r="AM22" s="420"/>
      <c r="AN22" s="420"/>
      <c r="AO22" s="420"/>
      <c r="AP22" s="420"/>
      <c r="AQ22" s="420"/>
      <c r="AR22" s="420"/>
      <c r="AS22" s="420"/>
      <c r="AT22" s="420"/>
      <c r="AU22" s="420"/>
      <c r="AV22" s="420"/>
      <c r="AW22" s="420"/>
      <c r="AX22" s="420"/>
      <c r="AY22" s="420"/>
      <c r="AZ22" s="420"/>
      <c r="BA22" s="420"/>
      <c r="BB22" s="420"/>
      <c r="BC22" s="420"/>
      <c r="BD22" s="420"/>
      <c r="BE22" s="420"/>
      <c r="BF22" s="420"/>
      <c r="BG22" s="420"/>
      <c r="BH22" s="420"/>
      <c r="BI22" s="420"/>
      <c r="BJ22" s="420"/>
      <c r="BK22" s="420"/>
      <c r="BL22" s="420"/>
      <c r="BM22" s="420"/>
      <c r="BN22" s="420"/>
      <c r="BO22" s="420"/>
      <c r="BP22" s="420"/>
      <c r="BQ22" s="420"/>
      <c r="BR22" s="420"/>
      <c r="BS22" s="420"/>
      <c r="BT22" s="420"/>
      <c r="BU22" s="420"/>
      <c r="BV22" s="420"/>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20"/>
      <c r="X23" s="420"/>
      <c r="Y23" s="420"/>
      <c r="Z23" s="420"/>
      <c r="AA23" s="420"/>
      <c r="AB23" s="420"/>
      <c r="AC23" s="420"/>
      <c r="AD23" s="420"/>
      <c r="AE23" s="420"/>
      <c r="AF23" s="420"/>
      <c r="AG23" s="420"/>
      <c r="AH23" s="420"/>
      <c r="AI23" s="420"/>
      <c r="AJ23" s="420"/>
      <c r="AK23" s="420"/>
      <c r="AL23" s="420"/>
      <c r="AM23" s="420"/>
      <c r="AN23" s="420"/>
      <c r="AO23" s="420"/>
      <c r="AP23" s="420"/>
      <c r="AQ23" s="420"/>
      <c r="AR23" s="420"/>
      <c r="AS23" s="420"/>
      <c r="AT23" s="420"/>
      <c r="AU23" s="420"/>
      <c r="AV23" s="420"/>
      <c r="AW23" s="420"/>
      <c r="AX23" s="420"/>
      <c r="AY23" s="420"/>
      <c r="AZ23" s="420"/>
      <c r="BA23" s="420"/>
      <c r="BB23" s="420"/>
      <c r="BC23" s="420"/>
      <c r="BD23" s="420"/>
      <c r="BE23" s="420"/>
      <c r="BF23" s="420"/>
      <c r="BG23" s="420"/>
      <c r="BH23" s="420"/>
      <c r="BI23" s="420"/>
      <c r="BJ23" s="420"/>
      <c r="BK23" s="420"/>
      <c r="BL23" s="420"/>
      <c r="BM23" s="420"/>
      <c r="BN23" s="420"/>
      <c r="BO23" s="420"/>
      <c r="BP23" s="420"/>
      <c r="BQ23" s="420"/>
      <c r="BR23" s="420"/>
      <c r="BS23" s="420"/>
      <c r="BT23" s="420"/>
      <c r="BU23" s="420"/>
      <c r="BV23" s="420"/>
    </row>
    <row r="24" spans="1:74" s="5" customFormat="1" ht="27.75" customHeight="1" collapsed="1">
      <c r="A24" s="429" t="s">
        <v>603</v>
      </c>
      <c r="B24" s="429"/>
      <c r="C24" s="429"/>
      <c r="D24" s="429"/>
      <c r="E24" s="429"/>
      <c r="F24" s="429"/>
      <c r="G24" s="429"/>
      <c r="H24" s="426" t="s">
        <v>604</v>
      </c>
      <c r="I24" s="426"/>
      <c r="J24" s="426"/>
      <c r="K24" s="426"/>
      <c r="L24" s="426"/>
      <c r="M24" s="426"/>
      <c r="N24" s="426"/>
      <c r="O24" s="426"/>
      <c r="P24" s="426"/>
      <c r="Q24" s="426"/>
      <c r="R24" s="426"/>
      <c r="S24" s="426"/>
      <c r="T24" s="426"/>
      <c r="U24" s="426"/>
      <c r="V24" s="426"/>
      <c r="W24" s="420"/>
      <c r="X24" s="420"/>
      <c r="Y24" s="420"/>
      <c r="Z24" s="420"/>
      <c r="AA24" s="420"/>
      <c r="AB24" s="420"/>
      <c r="AC24" s="420"/>
      <c r="AD24" s="420"/>
      <c r="AE24" s="420"/>
      <c r="AF24" s="420"/>
      <c r="AG24" s="420"/>
      <c r="AH24" s="420"/>
      <c r="AI24" s="420"/>
      <c r="AJ24" s="420"/>
      <c r="AK24" s="420"/>
      <c r="AL24" s="420"/>
      <c r="AM24" s="420"/>
      <c r="AN24" s="420"/>
      <c r="AO24" s="420"/>
      <c r="AP24" s="420"/>
      <c r="AQ24" s="420"/>
      <c r="AR24" s="420"/>
      <c r="AS24" s="420"/>
      <c r="AT24" s="420"/>
      <c r="AU24" s="420"/>
      <c r="AV24" s="420"/>
      <c r="AW24" s="420"/>
      <c r="AX24" s="420"/>
      <c r="AY24" s="420"/>
      <c r="AZ24" s="420"/>
      <c r="BA24" s="420"/>
      <c r="BB24" s="420"/>
      <c r="BC24" s="420"/>
      <c r="BD24" s="420"/>
      <c r="BE24" s="420"/>
      <c r="BF24" s="420"/>
      <c r="BG24" s="420"/>
      <c r="BH24" s="420"/>
      <c r="BI24" s="420"/>
      <c r="BJ24" s="420"/>
      <c r="BK24" s="420"/>
      <c r="BL24" s="420"/>
      <c r="BM24" s="420"/>
      <c r="BN24" s="420"/>
      <c r="BO24" s="420"/>
      <c r="BP24" s="420"/>
      <c r="BQ24" s="420"/>
      <c r="BR24" s="420"/>
      <c r="BS24" s="420"/>
      <c r="BT24" s="420"/>
      <c r="BU24" s="420"/>
      <c r="BV24" s="420"/>
    </row>
    <row r="25" spans="1:74" s="5" customFormat="1" ht="195.75" hidden="1" customHeight="1" outlineLevel="1">
      <c r="A25" s="10">
        <v>10</v>
      </c>
      <c r="B25" s="94" t="s">
        <v>769</v>
      </c>
      <c r="C25" s="282" t="s">
        <v>209</v>
      </c>
      <c r="D25" s="94" t="s">
        <v>770</v>
      </c>
      <c r="E25" s="79" t="s">
        <v>771</v>
      </c>
      <c r="F25" s="316" t="s">
        <v>772</v>
      </c>
      <c r="G25" s="316" t="s">
        <v>257</v>
      </c>
      <c r="H25" s="56" t="s">
        <v>128</v>
      </c>
      <c r="I25" s="23" t="s">
        <v>129</v>
      </c>
      <c r="J25" s="68" t="str">
        <f t="array" ref="J25">INDEX(evaluacion,MATCH(H25&amp;I25,impacto&amp;probabilidad,0))</f>
        <v>6 = Zona de riesgo moderada. Asumir el riesgo. Reducir el Riesgo.</v>
      </c>
      <c r="K25" s="9" t="s">
        <v>168</v>
      </c>
      <c r="L25" s="9" t="s">
        <v>20</v>
      </c>
      <c r="M25" s="82" t="s">
        <v>258</v>
      </c>
      <c r="N25" s="297" t="s">
        <v>924</v>
      </c>
      <c r="O25" s="54" t="s">
        <v>223</v>
      </c>
      <c r="P25" s="83" t="s">
        <v>259</v>
      </c>
      <c r="Q25" s="84" t="s">
        <v>260</v>
      </c>
      <c r="R25" s="92" t="s">
        <v>261</v>
      </c>
      <c r="S25" s="82" t="s">
        <v>262</v>
      </c>
      <c r="T25" s="86">
        <v>1</v>
      </c>
      <c r="U25" s="87" t="s">
        <v>263</v>
      </c>
      <c r="V25" s="304" t="s">
        <v>975</v>
      </c>
      <c r="W25" s="420"/>
      <c r="X25" s="420"/>
      <c r="Y25" s="420"/>
      <c r="Z25" s="420"/>
      <c r="AA25" s="420"/>
      <c r="AB25" s="420"/>
      <c r="AC25" s="420"/>
      <c r="AD25" s="420"/>
      <c r="AE25" s="420"/>
      <c r="AF25" s="420"/>
      <c r="AG25" s="420"/>
      <c r="AH25" s="420"/>
      <c r="AI25" s="420"/>
      <c r="AJ25" s="420"/>
      <c r="AK25" s="420"/>
      <c r="AL25" s="420"/>
      <c r="AM25" s="420"/>
      <c r="AN25" s="420"/>
      <c r="AO25" s="420"/>
      <c r="AP25" s="420"/>
      <c r="AQ25" s="420"/>
      <c r="AR25" s="420"/>
      <c r="AS25" s="420"/>
      <c r="AT25" s="420"/>
      <c r="AU25" s="420"/>
      <c r="AV25" s="420"/>
      <c r="AW25" s="420"/>
      <c r="AX25" s="420"/>
      <c r="AY25" s="420"/>
      <c r="AZ25" s="420"/>
      <c r="BA25" s="420"/>
      <c r="BB25" s="420"/>
      <c r="BC25" s="420"/>
      <c r="BD25" s="420"/>
      <c r="BE25" s="420"/>
      <c r="BF25" s="420"/>
      <c r="BG25" s="420"/>
      <c r="BH25" s="420"/>
      <c r="BI25" s="420"/>
      <c r="BJ25" s="420"/>
      <c r="BK25" s="420"/>
      <c r="BL25" s="420"/>
      <c r="BM25" s="420"/>
      <c r="BN25" s="420"/>
      <c r="BO25" s="420"/>
      <c r="BP25" s="420"/>
      <c r="BQ25" s="420"/>
      <c r="BR25" s="420"/>
      <c r="BS25" s="420"/>
      <c r="BT25" s="420"/>
      <c r="BU25" s="420"/>
      <c r="BV25" s="420"/>
    </row>
    <row r="26" spans="1:74" s="5" customFormat="1" ht="204" hidden="1" customHeight="1" outlineLevel="1">
      <c r="A26" s="10">
        <v>11</v>
      </c>
      <c r="B26" s="83" t="s">
        <v>773</v>
      </c>
      <c r="C26" s="282" t="s">
        <v>207</v>
      </c>
      <c r="D26" s="83" t="s">
        <v>264</v>
      </c>
      <c r="E26" s="282" t="s">
        <v>596</v>
      </c>
      <c r="F26" s="316" t="s">
        <v>597</v>
      </c>
      <c r="G26" s="316" t="s">
        <v>774</v>
      </c>
      <c r="H26" s="56" t="s">
        <v>132</v>
      </c>
      <c r="I26" s="23" t="s">
        <v>129</v>
      </c>
      <c r="J26" s="68" t="str">
        <f t="array" ref="J26">INDEX(evaluacion,MATCH(H26&amp;I26,impacto&amp;probabilidad,0))</f>
        <v>8 = Zona de riesgo alta. Reducir el riesgo. Evitar el riesgo compartir o transferir.</v>
      </c>
      <c r="K26" s="9" t="s">
        <v>168</v>
      </c>
      <c r="L26" s="9" t="s">
        <v>20</v>
      </c>
      <c r="M26" s="82" t="s">
        <v>265</v>
      </c>
      <c r="N26" s="68" t="str">
        <f t="array" aca="1" ref="N26" ca="1">OFFSET(valoracion,MATCH(J26&amp;K26&amp;L26,evaluacion2&amp;controles&amp;tipo,0),0)</f>
        <v>4 = Zona de riesgo baja. Asumir el riesgo</v>
      </c>
      <c r="O26" s="54" t="s">
        <v>223</v>
      </c>
      <c r="P26" s="83" t="s">
        <v>775</v>
      </c>
      <c r="Q26" s="84" t="s">
        <v>266</v>
      </c>
      <c r="R26" s="85" t="s">
        <v>267</v>
      </c>
      <c r="S26" s="82" t="s">
        <v>268</v>
      </c>
      <c r="T26" s="86">
        <v>1</v>
      </c>
      <c r="U26" s="87" t="s">
        <v>269</v>
      </c>
      <c r="V26" s="364" t="s">
        <v>976</v>
      </c>
      <c r="W26" s="420"/>
      <c r="X26" s="420"/>
      <c r="Y26" s="420"/>
      <c r="Z26" s="420"/>
      <c r="AA26" s="420"/>
      <c r="AB26" s="420"/>
      <c r="AC26" s="420"/>
      <c r="AD26" s="420"/>
      <c r="AE26" s="420"/>
      <c r="AF26" s="420"/>
      <c r="AG26" s="420"/>
      <c r="AH26" s="420"/>
      <c r="AI26" s="420"/>
      <c r="AJ26" s="420"/>
      <c r="AK26" s="420"/>
      <c r="AL26" s="420"/>
      <c r="AM26" s="420"/>
      <c r="AN26" s="420"/>
      <c r="AO26" s="420"/>
      <c r="AP26" s="420"/>
      <c r="AQ26" s="420"/>
      <c r="AR26" s="420"/>
      <c r="AS26" s="420"/>
      <c r="AT26" s="420"/>
      <c r="AU26" s="420"/>
      <c r="AV26" s="420"/>
      <c r="AW26" s="420"/>
      <c r="AX26" s="420"/>
      <c r="AY26" s="420"/>
      <c r="AZ26" s="420"/>
      <c r="BA26" s="420"/>
      <c r="BB26" s="420"/>
      <c r="BC26" s="420"/>
      <c r="BD26" s="420"/>
      <c r="BE26" s="420"/>
      <c r="BF26" s="420"/>
      <c r="BG26" s="420"/>
      <c r="BH26" s="420"/>
      <c r="BI26" s="420"/>
      <c r="BJ26" s="420"/>
      <c r="BK26" s="420"/>
      <c r="BL26" s="420"/>
      <c r="BM26" s="420"/>
      <c r="BN26" s="420"/>
      <c r="BO26" s="420"/>
      <c r="BP26" s="420"/>
      <c r="BQ26" s="420"/>
      <c r="BR26" s="420"/>
      <c r="BS26" s="420"/>
      <c r="BT26" s="420"/>
      <c r="BU26" s="420"/>
      <c r="BV26" s="420"/>
    </row>
    <row r="27" spans="1:74" s="5" customFormat="1" ht="345" hidden="1" customHeight="1" outlineLevel="1">
      <c r="A27" s="10">
        <v>12</v>
      </c>
      <c r="B27" s="83" t="s">
        <v>663</v>
      </c>
      <c r="C27" s="282" t="s">
        <v>211</v>
      </c>
      <c r="D27" s="90" t="s">
        <v>664</v>
      </c>
      <c r="E27" s="282" t="s">
        <v>906</v>
      </c>
      <c r="F27" s="113" t="s">
        <v>665</v>
      </c>
      <c r="G27" s="301" t="s">
        <v>666</v>
      </c>
      <c r="H27" s="56" t="s">
        <v>132</v>
      </c>
      <c r="I27" s="23" t="s">
        <v>139</v>
      </c>
      <c r="J27" s="68" t="str">
        <f t="array" ref="J27">INDEX(evaluacion,MATCH(H27&amp;I27,impacto&amp;probabilidad,0))</f>
        <v>4 = Zona de riesgo alta. Reducir el riesgo. Evitar el riesgo compartir o transferir.</v>
      </c>
      <c r="K27" s="9" t="s">
        <v>168</v>
      </c>
      <c r="L27" s="9" t="s">
        <v>20</v>
      </c>
      <c r="M27" s="82" t="s">
        <v>667</v>
      </c>
      <c r="N27" s="68" t="str">
        <f t="array" aca="1" ref="N27" ca="1">OFFSET(valoracion,MATCH(J27&amp;K27&amp;L27,evaluacion2&amp;controles&amp;tipo,0),0)</f>
        <v>4 = Zona de riesgo alta. Reducir el riesgo. Evitar el riesgo compartir o transferir.</v>
      </c>
      <c r="O27" s="54" t="s">
        <v>270</v>
      </c>
      <c r="P27" s="83" t="s">
        <v>925</v>
      </c>
      <c r="Q27" s="301" t="s">
        <v>276</v>
      </c>
      <c r="R27" s="92" t="s">
        <v>288</v>
      </c>
      <c r="S27" s="96" t="s">
        <v>273</v>
      </c>
      <c r="T27" s="97">
        <v>0</v>
      </c>
      <c r="U27" s="87" t="s">
        <v>249</v>
      </c>
      <c r="V27" s="267" t="s">
        <v>978</v>
      </c>
      <c r="W27" s="420"/>
      <c r="X27" s="420"/>
      <c r="Y27" s="420"/>
      <c r="Z27" s="420"/>
      <c r="AA27" s="420"/>
      <c r="AB27" s="420"/>
      <c r="AC27" s="420"/>
      <c r="AD27" s="420"/>
      <c r="AE27" s="420"/>
      <c r="AF27" s="420"/>
      <c r="AG27" s="420"/>
      <c r="AH27" s="420"/>
      <c r="AI27" s="420"/>
      <c r="AJ27" s="420"/>
      <c r="AK27" s="420"/>
      <c r="AL27" s="420"/>
      <c r="AM27" s="420"/>
      <c r="AN27" s="420"/>
      <c r="AO27" s="420"/>
      <c r="AP27" s="420"/>
      <c r="AQ27" s="420"/>
      <c r="AR27" s="420"/>
      <c r="AS27" s="420"/>
      <c r="AT27" s="420"/>
      <c r="AU27" s="420"/>
      <c r="AV27" s="420"/>
      <c r="AW27" s="420"/>
      <c r="AX27" s="420"/>
      <c r="AY27" s="420"/>
      <c r="AZ27" s="420"/>
      <c r="BA27" s="420"/>
      <c r="BB27" s="420"/>
      <c r="BC27" s="420"/>
      <c r="BD27" s="420"/>
      <c r="BE27" s="420"/>
      <c r="BF27" s="420"/>
      <c r="BG27" s="420"/>
      <c r="BH27" s="420"/>
      <c r="BI27" s="420"/>
      <c r="BJ27" s="420"/>
      <c r="BK27" s="420"/>
      <c r="BL27" s="420"/>
      <c r="BM27" s="420"/>
      <c r="BN27" s="420"/>
      <c r="BO27" s="420"/>
      <c r="BP27" s="420"/>
      <c r="BQ27" s="420"/>
      <c r="BR27" s="420"/>
      <c r="BS27" s="420"/>
      <c r="BT27" s="420"/>
      <c r="BU27" s="420"/>
      <c r="BV27" s="420"/>
    </row>
    <row r="28" spans="1:74" s="5" customFormat="1" ht="384.75" hidden="1" customHeight="1" outlineLevel="1">
      <c r="A28" s="10">
        <v>13</v>
      </c>
      <c r="B28" s="105" t="s">
        <v>926</v>
      </c>
      <c r="C28" s="281" t="s">
        <v>211</v>
      </c>
      <c r="D28" s="90" t="s">
        <v>252</v>
      </c>
      <c r="E28" s="282" t="s">
        <v>598</v>
      </c>
      <c r="F28" s="105" t="s">
        <v>255</v>
      </c>
      <c r="G28" s="106" t="s">
        <v>256</v>
      </c>
      <c r="H28" s="56" t="s">
        <v>132</v>
      </c>
      <c r="I28" s="23" t="s">
        <v>139</v>
      </c>
      <c r="J28" s="68" t="str">
        <f t="array" ref="J28">INDEX(evaluacion,MATCH(H28&amp;I28,impacto&amp;probabilidad,0))</f>
        <v>4 = Zona de riesgo alta. Reducir el riesgo. Evitar el riesgo compartir o transferir.</v>
      </c>
      <c r="K28" s="9" t="s">
        <v>168</v>
      </c>
      <c r="L28" s="9" t="s">
        <v>20</v>
      </c>
      <c r="M28" s="82" t="s">
        <v>927</v>
      </c>
      <c r="N28" s="68" t="str">
        <f t="array" aca="1" ref="N28" ca="1">OFFSET(valoracion,MATCH(J28&amp;K28&amp;L28,evaluacion2&amp;controles&amp;tipo,0),0)</f>
        <v>4 = Zona de riesgo alta. Reducir el riesgo. Evitar el riesgo compartir o transferir.</v>
      </c>
      <c r="O28" s="54" t="s">
        <v>270</v>
      </c>
      <c r="P28" s="83" t="s">
        <v>275</v>
      </c>
      <c r="Q28" s="301" t="s">
        <v>276</v>
      </c>
      <c r="R28" s="92" t="s">
        <v>288</v>
      </c>
      <c r="S28" s="96" t="s">
        <v>273</v>
      </c>
      <c r="T28" s="98">
        <v>0</v>
      </c>
      <c r="U28" s="87" t="s">
        <v>249</v>
      </c>
      <c r="V28" s="267" t="s">
        <v>977</v>
      </c>
      <c r="W28" s="420"/>
      <c r="X28" s="420"/>
      <c r="Y28" s="420"/>
      <c r="Z28" s="420"/>
      <c r="AA28" s="420"/>
      <c r="AB28" s="420"/>
      <c r="AC28" s="420"/>
      <c r="AD28" s="420"/>
      <c r="AE28" s="420"/>
      <c r="AF28" s="420"/>
      <c r="AG28" s="420"/>
      <c r="AH28" s="420"/>
      <c r="AI28" s="420"/>
      <c r="AJ28" s="420"/>
      <c r="AK28" s="420"/>
      <c r="AL28" s="420"/>
      <c r="AM28" s="420"/>
      <c r="AN28" s="420"/>
      <c r="AO28" s="420"/>
      <c r="AP28" s="420"/>
      <c r="AQ28" s="420"/>
      <c r="AR28" s="420"/>
      <c r="AS28" s="420"/>
      <c r="AT28" s="420"/>
      <c r="AU28" s="420"/>
      <c r="AV28" s="420"/>
      <c r="AW28" s="420"/>
      <c r="AX28" s="420"/>
      <c r="AY28" s="420"/>
      <c r="AZ28" s="420"/>
      <c r="BA28" s="420"/>
      <c r="BB28" s="420"/>
      <c r="BC28" s="420"/>
      <c r="BD28" s="420"/>
      <c r="BE28" s="420"/>
      <c r="BF28" s="420"/>
      <c r="BG28" s="420"/>
      <c r="BH28" s="420"/>
      <c r="BI28" s="420"/>
      <c r="BJ28" s="420"/>
      <c r="BK28" s="420"/>
      <c r="BL28" s="420"/>
      <c r="BM28" s="420"/>
      <c r="BN28" s="420"/>
      <c r="BO28" s="420"/>
      <c r="BP28" s="420"/>
      <c r="BQ28" s="420"/>
      <c r="BR28" s="420"/>
      <c r="BS28" s="420"/>
      <c r="BT28" s="420"/>
      <c r="BU28" s="420"/>
      <c r="BV28" s="420"/>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20"/>
      <c r="X29" s="420"/>
      <c r="Y29" s="420"/>
      <c r="Z29" s="420"/>
      <c r="AA29" s="420"/>
      <c r="AB29" s="420"/>
      <c r="AC29" s="420"/>
      <c r="AD29" s="420"/>
      <c r="AE29" s="420"/>
      <c r="AF29" s="420"/>
      <c r="AG29" s="420"/>
      <c r="AH29" s="420"/>
      <c r="AI29" s="420"/>
      <c r="AJ29" s="420"/>
      <c r="AK29" s="420"/>
      <c r="AL29" s="420"/>
      <c r="AM29" s="420"/>
      <c r="AN29" s="420"/>
      <c r="AO29" s="420"/>
      <c r="AP29" s="420"/>
      <c r="AQ29" s="420"/>
      <c r="AR29" s="420"/>
      <c r="AS29" s="420"/>
      <c r="AT29" s="420"/>
      <c r="AU29" s="420"/>
      <c r="AV29" s="420"/>
      <c r="AW29" s="420"/>
      <c r="AX29" s="420"/>
      <c r="AY29" s="420"/>
      <c r="AZ29" s="420"/>
      <c r="BA29" s="420"/>
      <c r="BB29" s="420"/>
      <c r="BC29" s="420"/>
      <c r="BD29" s="420"/>
      <c r="BE29" s="420"/>
      <c r="BF29" s="420"/>
      <c r="BG29" s="420"/>
      <c r="BH29" s="420"/>
      <c r="BI29" s="420"/>
      <c r="BJ29" s="420"/>
      <c r="BK29" s="420"/>
      <c r="BL29" s="420"/>
      <c r="BM29" s="420"/>
      <c r="BN29" s="420"/>
      <c r="BO29" s="420"/>
      <c r="BP29" s="420"/>
      <c r="BQ29" s="420"/>
      <c r="BR29" s="420"/>
      <c r="BS29" s="420"/>
      <c r="BT29" s="420"/>
      <c r="BU29" s="420"/>
      <c r="BV29" s="420"/>
    </row>
    <row r="30" spans="1:74" s="5" customFormat="1" ht="27.75" customHeight="1" collapsed="1">
      <c r="A30" s="424" t="s">
        <v>218</v>
      </c>
      <c r="B30" s="424"/>
      <c r="C30" s="424"/>
      <c r="D30" s="424"/>
      <c r="E30" s="424"/>
      <c r="F30" s="424"/>
      <c r="G30" s="424"/>
      <c r="H30" s="426" t="s">
        <v>605</v>
      </c>
      <c r="I30" s="426"/>
      <c r="J30" s="426"/>
      <c r="K30" s="426"/>
      <c r="L30" s="426"/>
      <c r="M30" s="426"/>
      <c r="N30" s="426"/>
      <c r="O30" s="426"/>
      <c r="P30" s="426"/>
      <c r="Q30" s="426"/>
      <c r="R30" s="426"/>
      <c r="S30" s="426"/>
      <c r="T30" s="426"/>
      <c r="U30" s="426"/>
      <c r="V30" s="426"/>
      <c r="W30" s="420"/>
      <c r="X30" s="420"/>
      <c r="Y30" s="420"/>
      <c r="Z30" s="420"/>
      <c r="AA30" s="420"/>
      <c r="AB30" s="420"/>
      <c r="AC30" s="420"/>
      <c r="AD30" s="420"/>
      <c r="AE30" s="420"/>
      <c r="AF30" s="420"/>
      <c r="AG30" s="420"/>
      <c r="AH30" s="420"/>
      <c r="AI30" s="420"/>
      <c r="AJ30" s="420"/>
      <c r="AK30" s="420"/>
      <c r="AL30" s="420"/>
      <c r="AM30" s="420"/>
      <c r="AN30" s="420"/>
      <c r="AO30" s="420"/>
      <c r="AP30" s="420"/>
      <c r="AQ30" s="420"/>
      <c r="AR30" s="420"/>
      <c r="AS30" s="420"/>
      <c r="AT30" s="420"/>
      <c r="AU30" s="420"/>
      <c r="AV30" s="420"/>
      <c r="AW30" s="420"/>
      <c r="AX30" s="420"/>
      <c r="AY30" s="420"/>
      <c r="AZ30" s="420"/>
      <c r="BA30" s="420"/>
      <c r="BB30" s="420"/>
      <c r="BC30" s="420"/>
      <c r="BD30" s="420"/>
      <c r="BE30" s="420"/>
      <c r="BF30" s="420"/>
      <c r="BG30" s="420"/>
      <c r="BH30" s="420"/>
      <c r="BI30" s="420"/>
      <c r="BJ30" s="420"/>
      <c r="BK30" s="420"/>
      <c r="BL30" s="420"/>
      <c r="BM30" s="420"/>
      <c r="BN30" s="420"/>
      <c r="BO30" s="420"/>
      <c r="BP30" s="420"/>
      <c r="BQ30" s="420"/>
      <c r="BR30" s="420"/>
      <c r="BS30" s="420"/>
      <c r="BT30" s="420"/>
      <c r="BU30" s="420"/>
      <c r="BV30" s="420"/>
    </row>
    <row r="31" spans="1:74" s="5" customFormat="1" ht="255" hidden="1" customHeight="1" outlineLevel="1">
      <c r="A31" s="10">
        <v>14</v>
      </c>
      <c r="B31" s="323" t="s">
        <v>960</v>
      </c>
      <c r="C31" s="282" t="s">
        <v>207</v>
      </c>
      <c r="D31" s="323" t="s">
        <v>960</v>
      </c>
      <c r="E31" s="282" t="s">
        <v>961</v>
      </c>
      <c r="F31" s="316" t="s">
        <v>962</v>
      </c>
      <c r="G31" s="316" t="s">
        <v>963</v>
      </c>
      <c r="H31" s="285" t="s">
        <v>133</v>
      </c>
      <c r="I31" s="286" t="s">
        <v>137</v>
      </c>
      <c r="J31" s="68" t="str">
        <f t="array" ref="J31">INDEX(evaluacion,MATCH(H31&amp;I31,impacto&amp;probabilidad,0))</f>
        <v>15 = Zona de riesgo extrema. Evitar el riesgo. Reducir el riesgo, Compartir o transferir.</v>
      </c>
      <c r="K31" s="9" t="s">
        <v>168</v>
      </c>
      <c r="L31" s="9" t="s">
        <v>20</v>
      </c>
      <c r="M31" s="360" t="s">
        <v>968</v>
      </c>
      <c r="N31" s="305" t="str">
        <f t="array" aca="1" ref="N31" ca="1">OFFSET(valoracion,MATCH(J31&amp;K31&amp;L31,evaluacion2&amp;controles&amp;tipo,0),0)</f>
        <v>9 = Zona de riesgo alta. Reducir el riesgo. Evitar el riesgo compartir o transferir.</v>
      </c>
      <c r="O31" s="54" t="s">
        <v>223</v>
      </c>
      <c r="P31" s="83" t="s">
        <v>969</v>
      </c>
      <c r="Q31" s="84" t="s">
        <v>970</v>
      </c>
      <c r="R31" s="85" t="s">
        <v>279</v>
      </c>
      <c r="S31" s="94" t="s">
        <v>971</v>
      </c>
      <c r="T31" s="86">
        <v>1</v>
      </c>
      <c r="U31" s="87" t="s">
        <v>263</v>
      </c>
      <c r="V31" s="266" t="s">
        <v>987</v>
      </c>
      <c r="W31" s="420"/>
      <c r="X31" s="420"/>
      <c r="Y31" s="420"/>
      <c r="Z31" s="420"/>
      <c r="AA31" s="420"/>
      <c r="AB31" s="420"/>
      <c r="AC31" s="420"/>
      <c r="AD31" s="420"/>
      <c r="AE31" s="420"/>
      <c r="AF31" s="420"/>
      <c r="AG31" s="420"/>
      <c r="AH31" s="420"/>
      <c r="AI31" s="420"/>
      <c r="AJ31" s="420"/>
      <c r="AK31" s="420"/>
      <c r="AL31" s="420"/>
      <c r="AM31" s="420"/>
      <c r="AN31" s="420"/>
      <c r="AO31" s="420"/>
      <c r="AP31" s="420"/>
      <c r="AQ31" s="420"/>
      <c r="AR31" s="420"/>
      <c r="AS31" s="420"/>
      <c r="AT31" s="420"/>
      <c r="AU31" s="420"/>
      <c r="AV31" s="420"/>
      <c r="AW31" s="420"/>
      <c r="AX31" s="420"/>
      <c r="AY31" s="420"/>
      <c r="AZ31" s="420"/>
      <c r="BA31" s="420"/>
      <c r="BB31" s="420"/>
      <c r="BC31" s="420"/>
      <c r="BD31" s="420"/>
      <c r="BE31" s="420"/>
      <c r="BF31" s="420"/>
      <c r="BG31" s="420"/>
      <c r="BH31" s="420"/>
      <c r="BI31" s="420"/>
      <c r="BJ31" s="420"/>
      <c r="BK31" s="420"/>
      <c r="BL31" s="420"/>
      <c r="BM31" s="420"/>
      <c r="BN31" s="420"/>
      <c r="BO31" s="420"/>
      <c r="BP31" s="420"/>
      <c r="BQ31" s="420"/>
      <c r="BR31" s="420"/>
      <c r="BS31" s="420"/>
      <c r="BT31" s="420"/>
      <c r="BU31" s="420"/>
      <c r="BV31" s="420"/>
    </row>
    <row r="32" spans="1:74" s="5" customFormat="1" ht="229.5" hidden="1" customHeight="1" outlineLevel="1">
      <c r="A32" s="284">
        <v>15</v>
      </c>
      <c r="B32" s="83" t="s">
        <v>719</v>
      </c>
      <c r="C32" s="282" t="s">
        <v>209</v>
      </c>
      <c r="D32" s="83" t="s">
        <v>964</v>
      </c>
      <c r="E32" s="79" t="s">
        <v>965</v>
      </c>
      <c r="F32" s="316" t="s">
        <v>966</v>
      </c>
      <c r="G32" s="316" t="s">
        <v>967</v>
      </c>
      <c r="H32" s="285" t="s">
        <v>128</v>
      </c>
      <c r="I32" s="286" t="s">
        <v>137</v>
      </c>
      <c r="J32" s="68" t="str">
        <f t="array" ref="J32">INDEX(evaluacion,MATCH(H32&amp;I32,impacto&amp;probabilidad,0))</f>
        <v>9 = Zona de riesgo alta. Reducir el riesgo. Evitar el riesgo compartir o transferir.</v>
      </c>
      <c r="K32" s="9" t="s">
        <v>168</v>
      </c>
      <c r="L32" s="9" t="s">
        <v>20</v>
      </c>
      <c r="M32" s="299" t="s">
        <v>720</v>
      </c>
      <c r="N32" s="68" t="str">
        <f t="array" aca="1" ref="N32" ca="1">OFFSET(valoracion,MATCH(J32&amp;K32&amp;L32,evaluacion2&amp;controles&amp;tipo,0),0)</f>
        <v>3 = Zona de riesgo moderada. Asumir el riesgo. Reducir el Riesgo.</v>
      </c>
      <c r="O32" s="54" t="s">
        <v>223</v>
      </c>
      <c r="P32" s="83" t="s">
        <v>676</v>
      </c>
      <c r="Q32" s="84" t="s">
        <v>673</v>
      </c>
      <c r="R32" s="85" t="s">
        <v>281</v>
      </c>
      <c r="S32" s="89" t="s">
        <v>282</v>
      </c>
      <c r="T32" s="86">
        <v>1</v>
      </c>
      <c r="U32" s="87" t="s">
        <v>263</v>
      </c>
      <c r="V32" s="266" t="s">
        <v>988</v>
      </c>
      <c r="W32" s="420"/>
      <c r="X32" s="420"/>
      <c r="Y32" s="420"/>
      <c r="Z32" s="420"/>
      <c r="AA32" s="420"/>
      <c r="AB32" s="420"/>
      <c r="AC32" s="420"/>
      <c r="AD32" s="420"/>
      <c r="AE32" s="420"/>
      <c r="AF32" s="420"/>
      <c r="AG32" s="420"/>
      <c r="AH32" s="420"/>
      <c r="AI32" s="420"/>
      <c r="AJ32" s="420"/>
      <c r="AK32" s="420"/>
      <c r="AL32" s="420"/>
      <c r="AM32" s="420"/>
      <c r="AN32" s="420"/>
      <c r="AO32" s="420"/>
      <c r="AP32" s="420"/>
      <c r="AQ32" s="420"/>
      <c r="AR32" s="420"/>
      <c r="AS32" s="420"/>
      <c r="AT32" s="420"/>
      <c r="AU32" s="420"/>
      <c r="AV32" s="420"/>
      <c r="AW32" s="420"/>
      <c r="AX32" s="420"/>
      <c r="AY32" s="420"/>
      <c r="AZ32" s="420"/>
      <c r="BA32" s="420"/>
      <c r="BB32" s="420"/>
      <c r="BC32" s="420"/>
      <c r="BD32" s="420"/>
      <c r="BE32" s="420"/>
      <c r="BF32" s="420"/>
      <c r="BG32" s="420"/>
      <c r="BH32" s="420"/>
      <c r="BI32" s="420"/>
      <c r="BJ32" s="420"/>
      <c r="BK32" s="420"/>
      <c r="BL32" s="420"/>
      <c r="BM32" s="420"/>
      <c r="BN32" s="420"/>
      <c r="BO32" s="420"/>
      <c r="BP32" s="420"/>
      <c r="BQ32" s="420"/>
      <c r="BR32" s="420"/>
      <c r="BS32" s="420"/>
      <c r="BT32" s="420"/>
      <c r="BU32" s="420"/>
      <c r="BV32" s="420"/>
    </row>
    <row r="33" spans="1:74" s="5" customFormat="1" ht="273" hidden="1" customHeight="1" outlineLevel="1">
      <c r="A33" s="282">
        <v>16</v>
      </c>
      <c r="B33" s="94" t="s">
        <v>668</v>
      </c>
      <c r="C33" s="282" t="s">
        <v>211</v>
      </c>
      <c r="D33" s="83" t="s">
        <v>669</v>
      </c>
      <c r="E33" s="282" t="s">
        <v>670</v>
      </c>
      <c r="F33" s="316" t="s">
        <v>671</v>
      </c>
      <c r="G33" s="316" t="s">
        <v>672</v>
      </c>
      <c r="H33" s="283" t="s">
        <v>132</v>
      </c>
      <c r="I33" s="361" t="s">
        <v>139</v>
      </c>
      <c r="J33" s="362" t="str">
        <f t="array" ref="J33">INDEX(evaluacion,MATCH(H33&amp;I33,impacto&amp;probabilidad,0))</f>
        <v>4 = Zona de riesgo alta. Reducir el riesgo. Evitar el riesgo compartir o transferir.</v>
      </c>
      <c r="K33" s="363" t="s">
        <v>168</v>
      </c>
      <c r="L33" s="363" t="s">
        <v>20</v>
      </c>
      <c r="M33" s="300" t="s">
        <v>674</v>
      </c>
      <c r="N33" s="362" t="str">
        <f t="array" aca="1" ref="N33" ca="1">OFFSET(valoracion,MATCH(J33&amp;K33&amp;L33,evaluacion2&amp;controles&amp;tipo,0),0)</f>
        <v>4 = Zona de riesgo alta. Reducir el riesgo. Evitar el riesgo compartir o transferir.</v>
      </c>
      <c r="O33" s="83" t="s">
        <v>223</v>
      </c>
      <c r="P33" s="301" t="s">
        <v>675</v>
      </c>
      <c r="Q33" s="84" t="s">
        <v>673</v>
      </c>
      <c r="R33" s="85" t="s">
        <v>281</v>
      </c>
      <c r="S33" s="106" t="s">
        <v>285</v>
      </c>
      <c r="T33" s="359">
        <v>0</v>
      </c>
      <c r="U33" s="87" t="s">
        <v>249</v>
      </c>
      <c r="V33" s="267" t="s">
        <v>989</v>
      </c>
      <c r="W33" s="420"/>
      <c r="X33" s="420"/>
      <c r="Y33" s="420"/>
      <c r="Z33" s="420"/>
      <c r="AA33" s="420"/>
      <c r="AB33" s="420"/>
      <c r="AC33" s="420"/>
      <c r="AD33" s="420"/>
      <c r="AE33" s="420"/>
      <c r="AF33" s="420"/>
      <c r="AG33" s="420"/>
      <c r="AH33" s="420"/>
      <c r="AI33" s="420"/>
      <c r="AJ33" s="420"/>
      <c r="AK33" s="420"/>
      <c r="AL33" s="420"/>
      <c r="AM33" s="420"/>
      <c r="AN33" s="420"/>
      <c r="AO33" s="420"/>
      <c r="AP33" s="420"/>
      <c r="AQ33" s="420"/>
      <c r="AR33" s="420"/>
      <c r="AS33" s="420"/>
      <c r="AT33" s="420"/>
      <c r="AU33" s="420"/>
      <c r="AV33" s="420"/>
      <c r="AW33" s="420"/>
      <c r="AX33" s="420"/>
      <c r="AY33" s="420"/>
      <c r="AZ33" s="420"/>
      <c r="BA33" s="420"/>
      <c r="BB33" s="420"/>
      <c r="BC33" s="420"/>
      <c r="BD33" s="420"/>
      <c r="BE33" s="420"/>
      <c r="BF33" s="420"/>
      <c r="BG33" s="420"/>
      <c r="BH33" s="420"/>
      <c r="BI33" s="420"/>
      <c r="BJ33" s="420"/>
      <c r="BK33" s="420"/>
      <c r="BL33" s="420"/>
      <c r="BM33" s="420"/>
      <c r="BN33" s="420"/>
      <c r="BO33" s="420"/>
      <c r="BP33" s="420"/>
      <c r="BQ33" s="420"/>
      <c r="BR33" s="420"/>
      <c r="BS33" s="420"/>
      <c r="BT33" s="420"/>
      <c r="BU33" s="420"/>
      <c r="BV33" s="420"/>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4"/>
      <c r="W34" s="420"/>
      <c r="X34" s="420"/>
      <c r="Y34" s="420"/>
      <c r="Z34" s="420"/>
      <c r="AA34" s="420"/>
      <c r="AB34" s="420"/>
      <c r="AC34" s="420"/>
      <c r="AD34" s="420"/>
      <c r="AE34" s="420"/>
      <c r="AF34" s="420"/>
      <c r="AG34" s="420"/>
      <c r="AH34" s="420"/>
      <c r="AI34" s="420"/>
      <c r="AJ34" s="420"/>
      <c r="AK34" s="420"/>
      <c r="AL34" s="420"/>
      <c r="AM34" s="420"/>
      <c r="AN34" s="420"/>
      <c r="AO34" s="420"/>
      <c r="AP34" s="420"/>
      <c r="AQ34" s="420"/>
      <c r="AR34" s="420"/>
      <c r="AS34" s="420"/>
      <c r="AT34" s="420"/>
      <c r="AU34" s="420"/>
      <c r="AV34" s="420"/>
      <c r="AW34" s="420"/>
      <c r="AX34" s="420"/>
      <c r="AY34" s="420"/>
      <c r="AZ34" s="420"/>
      <c r="BA34" s="420"/>
      <c r="BB34" s="420"/>
      <c r="BC34" s="420"/>
      <c r="BD34" s="420"/>
      <c r="BE34" s="420"/>
      <c r="BF34" s="420"/>
      <c r="BG34" s="420"/>
      <c r="BH34" s="420"/>
      <c r="BI34" s="420"/>
      <c r="BJ34" s="420"/>
      <c r="BK34" s="420"/>
      <c r="BL34" s="420"/>
      <c r="BM34" s="420"/>
      <c r="BN34" s="420"/>
      <c r="BO34" s="420"/>
      <c r="BP34" s="420"/>
      <c r="BQ34" s="420"/>
      <c r="BR34" s="420"/>
      <c r="BS34" s="420"/>
      <c r="BT34" s="420"/>
      <c r="BU34" s="420"/>
      <c r="BV34" s="420"/>
    </row>
    <row r="35" spans="1:74" s="5" customFormat="1" ht="27.75" customHeight="1" collapsed="1">
      <c r="A35" s="429" t="s">
        <v>200</v>
      </c>
      <c r="B35" s="429"/>
      <c r="C35" s="429"/>
      <c r="D35" s="429"/>
      <c r="E35" s="429"/>
      <c r="F35" s="429"/>
      <c r="G35" s="429"/>
      <c r="H35" s="426" t="s">
        <v>606</v>
      </c>
      <c r="I35" s="426"/>
      <c r="J35" s="426"/>
      <c r="K35" s="426"/>
      <c r="L35" s="426"/>
      <c r="M35" s="426"/>
      <c r="N35" s="426"/>
      <c r="O35" s="426"/>
      <c r="P35" s="426"/>
      <c r="Q35" s="426"/>
      <c r="R35" s="426"/>
      <c r="S35" s="426"/>
      <c r="T35" s="426"/>
      <c r="U35" s="426"/>
      <c r="V35" s="426"/>
      <c r="W35" s="420"/>
      <c r="X35" s="420"/>
      <c r="Y35" s="420"/>
      <c r="Z35" s="420"/>
      <c r="AA35" s="420"/>
      <c r="AB35" s="420"/>
      <c r="AC35" s="420"/>
      <c r="AD35" s="420"/>
      <c r="AE35" s="420"/>
      <c r="AF35" s="420"/>
      <c r="AG35" s="420"/>
      <c r="AH35" s="420"/>
      <c r="AI35" s="420"/>
      <c r="AJ35" s="420"/>
      <c r="AK35" s="420"/>
      <c r="AL35" s="420"/>
      <c r="AM35" s="420"/>
      <c r="AN35" s="420"/>
      <c r="AO35" s="420"/>
      <c r="AP35" s="420"/>
      <c r="AQ35" s="420"/>
      <c r="AR35" s="420"/>
      <c r="AS35" s="420"/>
      <c r="AT35" s="420"/>
      <c r="AU35" s="420"/>
      <c r="AV35" s="420"/>
      <c r="AW35" s="420"/>
      <c r="AX35" s="420"/>
      <c r="AY35" s="420"/>
      <c r="AZ35" s="420"/>
      <c r="BA35" s="420"/>
      <c r="BB35" s="420"/>
      <c r="BC35" s="420"/>
      <c r="BD35" s="420"/>
      <c r="BE35" s="420"/>
      <c r="BF35" s="420"/>
      <c r="BG35" s="420"/>
      <c r="BH35" s="420"/>
      <c r="BI35" s="420"/>
      <c r="BJ35" s="420"/>
      <c r="BK35" s="420"/>
      <c r="BL35" s="420"/>
      <c r="BM35" s="420"/>
      <c r="BN35" s="420"/>
      <c r="BO35" s="420"/>
      <c r="BP35" s="420"/>
      <c r="BQ35" s="420"/>
      <c r="BR35" s="420"/>
      <c r="BS35" s="420"/>
      <c r="BT35" s="420"/>
      <c r="BU35" s="420"/>
      <c r="BV35" s="420"/>
    </row>
    <row r="36" spans="1:74" s="5" customFormat="1" ht="225" hidden="1" customHeight="1" outlineLevel="1">
      <c r="A36" s="10">
        <v>17</v>
      </c>
      <c r="B36" s="83" t="s">
        <v>776</v>
      </c>
      <c r="C36" s="282" t="s">
        <v>209</v>
      </c>
      <c r="D36" s="83" t="s">
        <v>640</v>
      </c>
      <c r="E36" s="288" t="s">
        <v>779</v>
      </c>
      <c r="F36" s="316" t="s">
        <v>781</v>
      </c>
      <c r="G36" s="316" t="s">
        <v>780</v>
      </c>
      <c r="H36" s="56" t="s">
        <v>132</v>
      </c>
      <c r="I36" s="23" t="s">
        <v>129</v>
      </c>
      <c r="J36" s="68" t="str">
        <f t="array" ref="J36">INDEX(evaluacion,MATCH(H36&amp;I36,impacto&amp;probabilidad,0))</f>
        <v>8 = Zona de riesgo alta. Reducir el riesgo. Evitar el riesgo compartir o transferir.</v>
      </c>
      <c r="K36" s="9" t="s">
        <v>168</v>
      </c>
      <c r="L36" s="9" t="s">
        <v>20</v>
      </c>
      <c r="M36" s="82" t="s">
        <v>854</v>
      </c>
      <c r="N36" s="68" t="str">
        <f t="array" aca="1" ref="N36" ca="1">OFFSET(valoracion,MATCH(J36&amp;K36&amp;L36,evaluacion2&amp;controles&amp;tipo,0),0)</f>
        <v>4 = Zona de riesgo baja. Asumir el riesgo</v>
      </c>
      <c r="O36" s="83" t="s">
        <v>286</v>
      </c>
      <c r="P36" s="83" t="s">
        <v>641</v>
      </c>
      <c r="Q36" s="84" t="s">
        <v>642</v>
      </c>
      <c r="R36" s="92" t="s">
        <v>287</v>
      </c>
      <c r="S36" s="82" t="s">
        <v>643</v>
      </c>
      <c r="T36" s="86">
        <v>1</v>
      </c>
      <c r="U36" s="87" t="s">
        <v>263</v>
      </c>
      <c r="V36" s="272" t="s">
        <v>1011</v>
      </c>
      <c r="W36" s="420"/>
      <c r="X36" s="420"/>
      <c r="Y36" s="420"/>
      <c r="Z36" s="420"/>
      <c r="AA36" s="420"/>
      <c r="AB36" s="420"/>
      <c r="AC36" s="420"/>
      <c r="AD36" s="420"/>
      <c r="AE36" s="420"/>
      <c r="AF36" s="420"/>
      <c r="AG36" s="420"/>
      <c r="AH36" s="420"/>
      <c r="AI36" s="420"/>
      <c r="AJ36" s="420"/>
      <c r="AK36" s="420"/>
      <c r="AL36" s="420"/>
      <c r="AM36" s="420"/>
      <c r="AN36" s="420"/>
      <c r="AO36" s="420"/>
      <c r="AP36" s="420"/>
      <c r="AQ36" s="420"/>
      <c r="AR36" s="420"/>
      <c r="AS36" s="420"/>
      <c r="AT36" s="420"/>
      <c r="AU36" s="420"/>
      <c r="AV36" s="420"/>
      <c r="AW36" s="420"/>
      <c r="AX36" s="420"/>
      <c r="AY36" s="420"/>
      <c r="AZ36" s="420"/>
      <c r="BA36" s="420"/>
      <c r="BB36" s="420"/>
      <c r="BC36" s="420"/>
      <c r="BD36" s="420"/>
      <c r="BE36" s="420"/>
      <c r="BF36" s="420"/>
      <c r="BG36" s="420"/>
      <c r="BH36" s="420"/>
      <c r="BI36" s="420"/>
      <c r="BJ36" s="420"/>
      <c r="BK36" s="420"/>
      <c r="BL36" s="420"/>
      <c r="BM36" s="420"/>
      <c r="BN36" s="420"/>
      <c r="BO36" s="420"/>
      <c r="BP36" s="420"/>
      <c r="BQ36" s="420"/>
      <c r="BR36" s="420"/>
      <c r="BS36" s="420"/>
      <c r="BT36" s="420"/>
      <c r="BU36" s="420"/>
      <c r="BV36" s="420"/>
    </row>
    <row r="37" spans="1:74" s="5" customFormat="1" ht="183" hidden="1" customHeight="1" outlineLevel="1">
      <c r="A37" s="10">
        <v>18</v>
      </c>
      <c r="B37" s="83" t="s">
        <v>777</v>
      </c>
      <c r="C37" s="289" t="s">
        <v>209</v>
      </c>
      <c r="D37" s="83" t="s">
        <v>782</v>
      </c>
      <c r="E37" s="282" t="s">
        <v>783</v>
      </c>
      <c r="F37" s="316" t="s">
        <v>644</v>
      </c>
      <c r="G37" s="316" t="s">
        <v>784</v>
      </c>
      <c r="H37" s="56" t="s">
        <v>131</v>
      </c>
      <c r="I37" s="23" t="s">
        <v>137</v>
      </c>
      <c r="J37" s="68" t="str">
        <f t="array" ref="J37">INDEX(evaluacion,MATCH(H37&amp;I37,impacto&amp;probabilidad,0))</f>
        <v>6 = Zona de riesgo moderada. Asumir el riesgo. Reducir el Riesgo.</v>
      </c>
      <c r="K37" s="9" t="s">
        <v>168</v>
      </c>
      <c r="L37" s="9" t="s">
        <v>20</v>
      </c>
      <c r="M37" s="82" t="s">
        <v>645</v>
      </c>
      <c r="N37" s="68" t="str">
        <f t="array" aca="1" ref="N37" ca="1">OFFSET(valoracion,MATCH(J37&amp;K37&amp;L37,evaluacion2&amp;controles&amp;tipo,0),0)</f>
        <v>2 = Zona de riesgo baja. Asumir el riesgo</v>
      </c>
      <c r="O37" s="83" t="s">
        <v>286</v>
      </c>
      <c r="P37" s="83" t="s">
        <v>785</v>
      </c>
      <c r="Q37" s="84" t="s">
        <v>646</v>
      </c>
      <c r="R37" s="85" t="s">
        <v>287</v>
      </c>
      <c r="S37" s="82" t="s">
        <v>647</v>
      </c>
      <c r="T37" s="86">
        <v>1</v>
      </c>
      <c r="U37" s="87" t="s">
        <v>263</v>
      </c>
      <c r="V37" s="277" t="s">
        <v>1012</v>
      </c>
      <c r="W37" s="420"/>
      <c r="X37" s="420"/>
      <c r="Y37" s="420"/>
      <c r="Z37" s="420"/>
      <c r="AA37" s="420"/>
      <c r="AB37" s="420"/>
      <c r="AC37" s="420"/>
      <c r="AD37" s="420"/>
      <c r="AE37" s="420"/>
      <c r="AF37" s="420"/>
      <c r="AG37" s="420"/>
      <c r="AH37" s="420"/>
      <c r="AI37" s="420"/>
      <c r="AJ37" s="420"/>
      <c r="AK37" s="420"/>
      <c r="AL37" s="420"/>
      <c r="AM37" s="420"/>
      <c r="AN37" s="420"/>
      <c r="AO37" s="420"/>
      <c r="AP37" s="420"/>
      <c r="AQ37" s="420"/>
      <c r="AR37" s="420"/>
      <c r="AS37" s="420"/>
      <c r="AT37" s="420"/>
      <c r="AU37" s="420"/>
      <c r="AV37" s="420"/>
      <c r="AW37" s="420"/>
      <c r="AX37" s="420"/>
      <c r="AY37" s="420"/>
      <c r="AZ37" s="420"/>
      <c r="BA37" s="420"/>
      <c r="BB37" s="420"/>
      <c r="BC37" s="420"/>
      <c r="BD37" s="420"/>
      <c r="BE37" s="420"/>
      <c r="BF37" s="420"/>
      <c r="BG37" s="420"/>
      <c r="BH37" s="420"/>
      <c r="BI37" s="420"/>
      <c r="BJ37" s="420"/>
      <c r="BK37" s="420"/>
      <c r="BL37" s="420"/>
      <c r="BM37" s="420"/>
      <c r="BN37" s="420"/>
      <c r="BO37" s="420"/>
      <c r="BP37" s="420"/>
      <c r="BQ37" s="420"/>
      <c r="BR37" s="420"/>
      <c r="BS37" s="420"/>
      <c r="BT37" s="420"/>
      <c r="BU37" s="420"/>
      <c r="BV37" s="420"/>
    </row>
    <row r="38" spans="1:74" s="5" customFormat="1" ht="183.75" hidden="1" customHeight="1" outlineLevel="1">
      <c r="A38" s="10">
        <v>19</v>
      </c>
      <c r="B38" s="90" t="s">
        <v>700</v>
      </c>
      <c r="C38" s="308" t="s">
        <v>211</v>
      </c>
      <c r="D38" s="90" t="s">
        <v>677</v>
      </c>
      <c r="E38" s="325" t="s">
        <v>678</v>
      </c>
      <c r="F38" s="326" t="s">
        <v>679</v>
      </c>
      <c r="G38" s="309" t="s">
        <v>680</v>
      </c>
      <c r="H38" s="56" t="s">
        <v>132</v>
      </c>
      <c r="I38" s="23" t="s">
        <v>129</v>
      </c>
      <c r="J38" s="68" t="str">
        <f t="array" ref="J38">INDEX(evaluacion,MATCH(H38&amp;I38,impacto&amp;probabilidad,0))</f>
        <v>8 = Zona de riesgo alta. Reducir el riesgo. Evitar el riesgo compartir o transferir.</v>
      </c>
      <c r="K38" s="9" t="s">
        <v>168</v>
      </c>
      <c r="L38" s="9" t="s">
        <v>20</v>
      </c>
      <c r="M38" s="82" t="s">
        <v>681</v>
      </c>
      <c r="N38" s="68" t="str">
        <f t="array" aca="1" ref="N38" ca="1">OFFSET(valoracion,MATCH(J38&amp;K38&amp;L38,evaluacion2&amp;controles&amp;tipo,0),0)</f>
        <v>4 = Zona de riesgo baja. Asumir el riesgo</v>
      </c>
      <c r="O38" s="83" t="s">
        <v>286</v>
      </c>
      <c r="P38" s="83" t="s">
        <v>682</v>
      </c>
      <c r="Q38" s="84" t="s">
        <v>683</v>
      </c>
      <c r="R38" s="92" t="s">
        <v>288</v>
      </c>
      <c r="S38" s="82" t="s">
        <v>289</v>
      </c>
      <c r="T38" s="86">
        <v>0</v>
      </c>
      <c r="U38" s="87" t="s">
        <v>711</v>
      </c>
      <c r="V38" s="267" t="s">
        <v>1013</v>
      </c>
      <c r="W38" s="420"/>
      <c r="X38" s="420"/>
      <c r="Y38" s="420"/>
      <c r="Z38" s="420"/>
      <c r="AA38" s="420"/>
      <c r="AB38" s="420"/>
      <c r="AC38" s="420"/>
      <c r="AD38" s="420"/>
      <c r="AE38" s="420"/>
      <c r="AF38" s="420"/>
      <c r="AG38" s="420"/>
      <c r="AH38" s="420"/>
      <c r="AI38" s="420"/>
      <c r="AJ38" s="420"/>
      <c r="AK38" s="420"/>
      <c r="AL38" s="420"/>
      <c r="AM38" s="420"/>
      <c r="AN38" s="420"/>
      <c r="AO38" s="420"/>
      <c r="AP38" s="420"/>
      <c r="AQ38" s="420"/>
      <c r="AR38" s="420"/>
      <c r="AS38" s="420"/>
      <c r="AT38" s="420"/>
      <c r="AU38" s="420"/>
      <c r="AV38" s="420"/>
      <c r="AW38" s="420"/>
      <c r="AX38" s="420"/>
      <c r="AY38" s="420"/>
      <c r="AZ38" s="420"/>
      <c r="BA38" s="420"/>
      <c r="BB38" s="420"/>
      <c r="BC38" s="420"/>
      <c r="BD38" s="420"/>
      <c r="BE38" s="420"/>
      <c r="BF38" s="420"/>
      <c r="BG38" s="420"/>
      <c r="BH38" s="420"/>
      <c r="BI38" s="420"/>
      <c r="BJ38" s="420"/>
      <c r="BK38" s="420"/>
      <c r="BL38" s="420"/>
      <c r="BM38" s="420"/>
      <c r="BN38" s="420"/>
      <c r="BO38" s="420"/>
      <c r="BP38" s="420"/>
      <c r="BQ38" s="420"/>
      <c r="BR38" s="420"/>
      <c r="BS38" s="420"/>
      <c r="BT38" s="420"/>
      <c r="BU38" s="420"/>
      <c r="BV38" s="420"/>
    </row>
    <row r="39" spans="1:74" s="5" customFormat="1" ht="162" hidden="1" customHeight="1" outlineLevel="1">
      <c r="A39" s="10">
        <v>20</v>
      </c>
      <c r="B39" s="317" t="s">
        <v>699</v>
      </c>
      <c r="C39" s="317" t="s">
        <v>211</v>
      </c>
      <c r="D39" s="328" t="s">
        <v>707</v>
      </c>
      <c r="E39" s="329" t="s">
        <v>702</v>
      </c>
      <c r="F39" s="329" t="s">
        <v>703</v>
      </c>
      <c r="G39" s="308" t="s">
        <v>701</v>
      </c>
      <c r="H39" s="56" t="s">
        <v>132</v>
      </c>
      <c r="I39" s="295" t="s">
        <v>129</v>
      </c>
      <c r="J39" s="296" t="s">
        <v>704</v>
      </c>
      <c r="K39" s="17" t="s">
        <v>705</v>
      </c>
      <c r="L39" s="17" t="s">
        <v>20</v>
      </c>
      <c r="M39" s="17" t="s">
        <v>706</v>
      </c>
      <c r="N39" s="297" t="s">
        <v>708</v>
      </c>
      <c r="O39" s="54" t="s">
        <v>223</v>
      </c>
      <c r="P39" s="54" t="s">
        <v>709</v>
      </c>
      <c r="Q39" s="18" t="s">
        <v>710</v>
      </c>
      <c r="R39" s="327" t="s">
        <v>288</v>
      </c>
      <c r="S39" s="17" t="s">
        <v>289</v>
      </c>
      <c r="T39" s="290">
        <v>0</v>
      </c>
      <c r="U39" s="19" t="s">
        <v>711</v>
      </c>
      <c r="V39" s="267" t="s">
        <v>1014</v>
      </c>
      <c r="W39" s="420"/>
      <c r="X39" s="420"/>
      <c r="Y39" s="420"/>
      <c r="Z39" s="420"/>
      <c r="AA39" s="420"/>
      <c r="AB39" s="420"/>
      <c r="AC39" s="420"/>
      <c r="AD39" s="420"/>
      <c r="AE39" s="420"/>
      <c r="AF39" s="420"/>
      <c r="AG39" s="420"/>
      <c r="AH39" s="420"/>
      <c r="AI39" s="420"/>
      <c r="AJ39" s="420"/>
      <c r="AK39" s="420"/>
      <c r="AL39" s="420"/>
      <c r="AM39" s="420"/>
      <c r="AN39" s="420"/>
      <c r="AO39" s="420"/>
      <c r="AP39" s="420"/>
      <c r="AQ39" s="420"/>
      <c r="AR39" s="420"/>
      <c r="AS39" s="420"/>
      <c r="AT39" s="420"/>
      <c r="AU39" s="420"/>
      <c r="AV39" s="420"/>
      <c r="AW39" s="420"/>
      <c r="AX39" s="420"/>
      <c r="AY39" s="420"/>
      <c r="AZ39" s="420"/>
      <c r="BA39" s="420"/>
      <c r="BB39" s="420"/>
      <c r="BC39" s="420"/>
      <c r="BD39" s="420"/>
      <c r="BE39" s="420"/>
      <c r="BF39" s="420"/>
      <c r="BG39" s="420"/>
      <c r="BH39" s="420"/>
      <c r="BI39" s="420"/>
      <c r="BJ39" s="420"/>
      <c r="BK39" s="420"/>
      <c r="BL39" s="420"/>
      <c r="BM39" s="420"/>
      <c r="BN39" s="420"/>
      <c r="BO39" s="420"/>
      <c r="BP39" s="420"/>
      <c r="BQ39" s="420"/>
      <c r="BR39" s="420"/>
      <c r="BS39" s="420"/>
      <c r="BT39" s="420"/>
      <c r="BU39" s="420"/>
      <c r="BV39" s="420"/>
    </row>
    <row r="40" spans="1:74" s="5" customFormat="1" ht="27.75" customHeight="1" collapsed="1">
      <c r="A40" s="424" t="s">
        <v>630</v>
      </c>
      <c r="B40" s="424"/>
      <c r="C40" s="424"/>
      <c r="D40" s="424"/>
      <c r="E40" s="425"/>
      <c r="F40" s="424"/>
      <c r="G40" s="424"/>
      <c r="H40" s="426" t="s">
        <v>607</v>
      </c>
      <c r="I40" s="426"/>
      <c r="J40" s="426"/>
      <c r="K40" s="426"/>
      <c r="L40" s="426"/>
      <c r="M40" s="426"/>
      <c r="N40" s="426"/>
      <c r="O40" s="426"/>
      <c r="P40" s="426"/>
      <c r="Q40" s="426"/>
      <c r="R40" s="426"/>
      <c r="S40" s="426"/>
      <c r="T40" s="426"/>
      <c r="U40" s="426"/>
      <c r="V40" s="426"/>
      <c r="W40" s="420"/>
      <c r="X40" s="420"/>
      <c r="Y40" s="420"/>
      <c r="Z40" s="420"/>
      <c r="AA40" s="420"/>
      <c r="AB40" s="420"/>
      <c r="AC40" s="420"/>
      <c r="AD40" s="420"/>
      <c r="AE40" s="420"/>
      <c r="AF40" s="420"/>
      <c r="AG40" s="420"/>
      <c r="AH40" s="420"/>
      <c r="AI40" s="420"/>
      <c r="AJ40" s="420"/>
      <c r="AK40" s="420"/>
      <c r="AL40" s="420"/>
      <c r="AM40" s="420"/>
      <c r="AN40" s="420"/>
      <c r="AO40" s="420"/>
      <c r="AP40" s="420"/>
      <c r="AQ40" s="420"/>
      <c r="AR40" s="420"/>
      <c r="AS40" s="420"/>
      <c r="AT40" s="420"/>
      <c r="AU40" s="420"/>
      <c r="AV40" s="420"/>
      <c r="AW40" s="420"/>
      <c r="AX40" s="420"/>
      <c r="AY40" s="420"/>
      <c r="AZ40" s="420"/>
      <c r="BA40" s="420"/>
      <c r="BB40" s="420"/>
      <c r="BC40" s="420"/>
      <c r="BD40" s="420"/>
      <c r="BE40" s="420"/>
      <c r="BF40" s="420"/>
      <c r="BG40" s="420"/>
      <c r="BH40" s="420"/>
      <c r="BI40" s="420"/>
      <c r="BJ40" s="420"/>
      <c r="BK40" s="420"/>
      <c r="BL40" s="420"/>
      <c r="BM40" s="420"/>
      <c r="BN40" s="420"/>
      <c r="BO40" s="420"/>
      <c r="BP40" s="420"/>
      <c r="BQ40" s="420"/>
      <c r="BR40" s="420"/>
      <c r="BS40" s="420"/>
      <c r="BT40" s="420"/>
      <c r="BU40" s="420"/>
      <c r="BV40" s="420"/>
    </row>
    <row r="41" spans="1:74" s="5" customFormat="1" ht="409.5" hidden="1" customHeight="1" outlineLevel="1">
      <c r="A41" s="88">
        <v>21</v>
      </c>
      <c r="B41" s="83" t="s">
        <v>928</v>
      </c>
      <c r="C41" s="281" t="s">
        <v>207</v>
      </c>
      <c r="D41" s="83" t="s">
        <v>929</v>
      </c>
      <c r="E41" s="282" t="s">
        <v>930</v>
      </c>
      <c r="F41" s="316" t="s">
        <v>737</v>
      </c>
      <c r="G41" s="316" t="s">
        <v>738</v>
      </c>
      <c r="H41" s="56" t="s">
        <v>132</v>
      </c>
      <c r="I41" s="23" t="s">
        <v>129</v>
      </c>
      <c r="J41" s="68" t="str">
        <f t="array" ref="J41">INDEX(evaluacion,MATCH(H41&amp;I41,impacto&amp;probabilidad,0))</f>
        <v>8 = Zona de riesgo alta. Reducir el riesgo. Evitar el riesgo compartir o transferir.</v>
      </c>
      <c r="K41" s="17" t="s">
        <v>168</v>
      </c>
      <c r="L41" s="9" t="s">
        <v>20</v>
      </c>
      <c r="M41" s="82" t="s">
        <v>739</v>
      </c>
      <c r="N41" s="68" t="str">
        <f t="array" aca="1" ref="N41" ca="1">OFFSET(valoracion,MATCH(J41&amp;K41&amp;L41,evaluacion2&amp;controles&amp;tipo,0),0)</f>
        <v>4 = Zona de riesgo baja. Asumir el riesgo</v>
      </c>
      <c r="O41" s="83" t="s">
        <v>223</v>
      </c>
      <c r="P41" s="83" t="s">
        <v>301</v>
      </c>
      <c r="Q41" s="84" t="s">
        <v>740</v>
      </c>
      <c r="R41" s="85" t="s">
        <v>302</v>
      </c>
      <c r="S41" s="82" t="s">
        <v>638</v>
      </c>
      <c r="T41" s="86">
        <v>1</v>
      </c>
      <c r="U41" s="87" t="s">
        <v>263</v>
      </c>
      <c r="V41" s="330" t="s">
        <v>1031</v>
      </c>
      <c r="W41" s="420"/>
      <c r="X41" s="420"/>
      <c r="Y41" s="420"/>
      <c r="Z41" s="420"/>
      <c r="AA41" s="420"/>
      <c r="AB41" s="420"/>
      <c r="AC41" s="420"/>
      <c r="AD41" s="420"/>
      <c r="AE41" s="420"/>
      <c r="AF41" s="420"/>
      <c r="AG41" s="420"/>
      <c r="AH41" s="420"/>
      <c r="AI41" s="420"/>
      <c r="AJ41" s="420"/>
      <c r="AK41" s="420"/>
      <c r="AL41" s="420"/>
      <c r="AM41" s="420"/>
      <c r="AN41" s="420"/>
      <c r="AO41" s="420"/>
      <c r="AP41" s="420"/>
      <c r="AQ41" s="420"/>
      <c r="AR41" s="420"/>
      <c r="AS41" s="420"/>
      <c r="AT41" s="420"/>
      <c r="AU41" s="420"/>
      <c r="AV41" s="420"/>
      <c r="AW41" s="420"/>
      <c r="AX41" s="420"/>
      <c r="AY41" s="420"/>
      <c r="AZ41" s="420"/>
      <c r="BA41" s="420"/>
      <c r="BB41" s="420"/>
      <c r="BC41" s="420"/>
      <c r="BD41" s="420"/>
      <c r="BE41" s="420"/>
      <c r="BF41" s="420"/>
      <c r="BG41" s="420"/>
      <c r="BH41" s="420"/>
      <c r="BI41" s="420"/>
      <c r="BJ41" s="420"/>
      <c r="BK41" s="420"/>
      <c r="BL41" s="420"/>
      <c r="BM41" s="420"/>
      <c r="BN41" s="420"/>
      <c r="BO41" s="420"/>
      <c r="BP41" s="420"/>
      <c r="BQ41" s="420"/>
      <c r="BR41" s="420"/>
      <c r="BS41" s="420"/>
      <c r="BT41" s="420"/>
      <c r="BU41" s="420"/>
      <c r="BV41" s="420"/>
    </row>
    <row r="42" spans="1:74" s="5" customFormat="1" ht="409.5" hidden="1" customHeight="1" outlineLevel="1">
      <c r="A42" s="83">
        <v>22</v>
      </c>
      <c r="B42" s="83" t="s">
        <v>741</v>
      </c>
      <c r="C42" s="282" t="s">
        <v>209</v>
      </c>
      <c r="D42" s="83" t="s">
        <v>742</v>
      </c>
      <c r="E42" s="282" t="s">
        <v>931</v>
      </c>
      <c r="F42" s="316" t="s">
        <v>743</v>
      </c>
      <c r="G42" s="316" t="s">
        <v>744</v>
      </c>
      <c r="H42" s="56" t="s">
        <v>128</v>
      </c>
      <c r="I42" s="23" t="s">
        <v>137</v>
      </c>
      <c r="J42" s="68" t="str">
        <f t="array" ref="J42">INDEX(evaluacion,MATCH(H42&amp;I42,impacto&amp;probabilidad,0))</f>
        <v>9 = Zona de riesgo alta. Reducir el riesgo. Evitar el riesgo compartir o transferir.</v>
      </c>
      <c r="K42" s="9" t="s">
        <v>168</v>
      </c>
      <c r="L42" s="9" t="s">
        <v>20</v>
      </c>
      <c r="M42" s="82" t="s">
        <v>745</v>
      </c>
      <c r="N42" s="68" t="str">
        <f t="array" aca="1" ref="N42" ca="1">OFFSET(valoracion,MATCH(J42&amp;K42&amp;L42,evaluacion2&amp;controles&amp;tipo,0),0)</f>
        <v>3 = Zona de riesgo moderada. Asumir el riesgo. Reducir el Riesgo.</v>
      </c>
      <c r="O42" s="83" t="s">
        <v>286</v>
      </c>
      <c r="P42" s="83" t="s">
        <v>746</v>
      </c>
      <c r="Q42" s="84" t="s">
        <v>747</v>
      </c>
      <c r="R42" s="85" t="s">
        <v>302</v>
      </c>
      <c r="S42" s="94" t="s">
        <v>303</v>
      </c>
      <c r="T42" s="86">
        <v>1</v>
      </c>
      <c r="U42" s="87" t="s">
        <v>263</v>
      </c>
      <c r="V42" s="331" t="s">
        <v>1032</v>
      </c>
      <c r="W42" s="420"/>
      <c r="X42" s="420"/>
      <c r="Y42" s="420"/>
      <c r="Z42" s="420"/>
      <c r="AA42" s="420"/>
      <c r="AB42" s="420"/>
      <c r="AC42" s="420"/>
      <c r="AD42" s="420"/>
      <c r="AE42" s="420"/>
      <c r="AF42" s="420"/>
      <c r="AG42" s="420"/>
      <c r="AH42" s="420"/>
      <c r="AI42" s="420"/>
      <c r="AJ42" s="420"/>
      <c r="AK42" s="420"/>
      <c r="AL42" s="420"/>
      <c r="AM42" s="420"/>
      <c r="AN42" s="420"/>
      <c r="AO42" s="420"/>
      <c r="AP42" s="420"/>
      <c r="AQ42" s="420"/>
      <c r="AR42" s="420"/>
      <c r="AS42" s="420"/>
      <c r="AT42" s="420"/>
      <c r="AU42" s="420"/>
      <c r="AV42" s="420"/>
      <c r="AW42" s="420"/>
      <c r="AX42" s="420"/>
      <c r="AY42" s="420"/>
      <c r="AZ42" s="420"/>
      <c r="BA42" s="420"/>
      <c r="BB42" s="420"/>
      <c r="BC42" s="420"/>
      <c r="BD42" s="420"/>
      <c r="BE42" s="420"/>
      <c r="BF42" s="420"/>
      <c r="BG42" s="420"/>
      <c r="BH42" s="420"/>
      <c r="BI42" s="420"/>
      <c r="BJ42" s="420"/>
      <c r="BK42" s="420"/>
      <c r="BL42" s="420"/>
      <c r="BM42" s="420"/>
      <c r="BN42" s="420"/>
      <c r="BO42" s="420"/>
      <c r="BP42" s="420"/>
      <c r="BQ42" s="420"/>
      <c r="BR42" s="420"/>
      <c r="BS42" s="420"/>
      <c r="BT42" s="420"/>
      <c r="BU42" s="420"/>
      <c r="BV42" s="420"/>
    </row>
    <row r="43" spans="1:74" s="5" customFormat="1" ht="409.5" hidden="1" customHeight="1" outlineLevel="1">
      <c r="A43" s="90">
        <v>23</v>
      </c>
      <c r="B43" s="91" t="s">
        <v>932</v>
      </c>
      <c r="C43" s="312" t="s">
        <v>211</v>
      </c>
      <c r="D43" s="90" t="s">
        <v>252</v>
      </c>
      <c r="E43" s="308" t="s">
        <v>598</v>
      </c>
      <c r="F43" s="313" t="s">
        <v>255</v>
      </c>
      <c r="G43" s="313" t="s">
        <v>305</v>
      </c>
      <c r="H43" s="100" t="s">
        <v>133</v>
      </c>
      <c r="I43" s="101" t="s">
        <v>139</v>
      </c>
      <c r="J43" s="102" t="str">
        <f t="array" ref="J43">INDEX(evaluacion,MATCH(H43&amp;I43,impacto&amp;probabilidad,0))</f>
        <v>5 = Zona de riesgo alta. Reducir el riesgo. Evitar el riesgo compartir o transferir.</v>
      </c>
      <c r="K43" s="103" t="s">
        <v>168</v>
      </c>
      <c r="L43" s="103" t="s">
        <v>20</v>
      </c>
      <c r="M43" s="96" t="s">
        <v>232</v>
      </c>
      <c r="N43" s="112" t="str">
        <f t="array" aca="1" ref="N43" ca="1">OFFSET(valoracion,MATCH(J43&amp;K43&amp;L43,evaluacion2&amp;controles&amp;tipo,0),0)</f>
        <v>3 = Zona de riesgo baja. Asumir el riesgo</v>
      </c>
      <c r="O43" s="88" t="s">
        <v>286</v>
      </c>
      <c r="P43" s="96" t="s">
        <v>253</v>
      </c>
      <c r="Q43" s="96" t="s">
        <v>294</v>
      </c>
      <c r="R43" s="92" t="s">
        <v>288</v>
      </c>
      <c r="S43" s="96" t="s">
        <v>304</v>
      </c>
      <c r="T43" s="86">
        <v>0</v>
      </c>
      <c r="U43" s="87" t="s">
        <v>249</v>
      </c>
      <c r="V43" s="267" t="s">
        <v>1015</v>
      </c>
      <c r="W43" s="420"/>
      <c r="X43" s="420"/>
      <c r="Y43" s="420"/>
      <c r="Z43" s="420"/>
      <c r="AA43" s="420"/>
      <c r="AB43" s="420"/>
      <c r="AC43" s="420"/>
      <c r="AD43" s="420"/>
      <c r="AE43" s="420"/>
      <c r="AF43" s="420"/>
      <c r="AG43" s="420"/>
      <c r="AH43" s="420"/>
      <c r="AI43" s="420"/>
      <c r="AJ43" s="420"/>
      <c r="AK43" s="420"/>
      <c r="AL43" s="420"/>
      <c r="AM43" s="420"/>
      <c r="AN43" s="420"/>
      <c r="AO43" s="420"/>
      <c r="AP43" s="420"/>
      <c r="AQ43" s="420"/>
      <c r="AR43" s="420"/>
      <c r="AS43" s="420"/>
      <c r="AT43" s="420"/>
      <c r="AU43" s="420"/>
      <c r="AV43" s="420"/>
      <c r="AW43" s="420"/>
      <c r="AX43" s="420"/>
      <c r="AY43" s="420"/>
      <c r="AZ43" s="420"/>
      <c r="BA43" s="420"/>
      <c r="BB43" s="420"/>
      <c r="BC43" s="420"/>
      <c r="BD43" s="420"/>
      <c r="BE43" s="420"/>
      <c r="BF43" s="420"/>
      <c r="BG43" s="420"/>
      <c r="BH43" s="420"/>
      <c r="BI43" s="420"/>
      <c r="BJ43" s="420"/>
      <c r="BK43" s="420"/>
      <c r="BL43" s="420"/>
      <c r="BM43" s="420"/>
      <c r="BN43" s="420"/>
      <c r="BO43" s="420"/>
      <c r="BP43" s="420"/>
      <c r="BQ43" s="420"/>
      <c r="BR43" s="420"/>
      <c r="BS43" s="420"/>
      <c r="BT43" s="420"/>
      <c r="BU43" s="420"/>
      <c r="BV43" s="420"/>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7"/>
      <c r="W44" s="420"/>
      <c r="X44" s="420"/>
      <c r="Y44" s="420"/>
      <c r="Z44" s="420"/>
      <c r="AA44" s="420"/>
      <c r="AB44" s="420"/>
      <c r="AC44" s="420"/>
      <c r="AD44" s="420"/>
      <c r="AE44" s="420"/>
      <c r="AF44" s="420"/>
      <c r="AG44" s="420"/>
      <c r="AH44" s="420"/>
      <c r="AI44" s="420"/>
      <c r="AJ44" s="420"/>
      <c r="AK44" s="420"/>
      <c r="AL44" s="420"/>
      <c r="AM44" s="420"/>
      <c r="AN44" s="420"/>
      <c r="AO44" s="420"/>
      <c r="AP44" s="420"/>
      <c r="AQ44" s="420"/>
      <c r="AR44" s="420"/>
      <c r="AS44" s="420"/>
      <c r="AT44" s="420"/>
      <c r="AU44" s="420"/>
      <c r="AV44" s="420"/>
      <c r="AW44" s="420"/>
      <c r="AX44" s="420"/>
      <c r="AY44" s="420"/>
      <c r="AZ44" s="420"/>
      <c r="BA44" s="420"/>
      <c r="BB44" s="420"/>
      <c r="BC44" s="420"/>
      <c r="BD44" s="420"/>
      <c r="BE44" s="420"/>
      <c r="BF44" s="420"/>
      <c r="BG44" s="420"/>
      <c r="BH44" s="420"/>
      <c r="BI44" s="420"/>
      <c r="BJ44" s="420"/>
      <c r="BK44" s="420"/>
      <c r="BL44" s="420"/>
      <c r="BM44" s="420"/>
      <c r="BN44" s="420"/>
      <c r="BO44" s="420"/>
      <c r="BP44" s="420"/>
      <c r="BQ44" s="420"/>
      <c r="BR44" s="420"/>
      <c r="BS44" s="420"/>
      <c r="BT44" s="420"/>
      <c r="BU44" s="420"/>
      <c r="BV44" s="420"/>
    </row>
    <row r="45" spans="1:74" s="5" customFormat="1" ht="27.75" customHeight="1" collapsed="1">
      <c r="A45" s="424" t="s">
        <v>639</v>
      </c>
      <c r="B45" s="424"/>
      <c r="C45" s="424"/>
      <c r="D45" s="424"/>
      <c r="E45" s="424"/>
      <c r="F45" s="424"/>
      <c r="G45" s="424"/>
      <c r="H45" s="426" t="s">
        <v>608</v>
      </c>
      <c r="I45" s="426"/>
      <c r="J45" s="426"/>
      <c r="K45" s="426"/>
      <c r="L45" s="426"/>
      <c r="M45" s="426"/>
      <c r="N45" s="426"/>
      <c r="O45" s="426"/>
      <c r="P45" s="426"/>
      <c r="Q45" s="426"/>
      <c r="R45" s="426"/>
      <c r="S45" s="426"/>
      <c r="T45" s="426"/>
      <c r="U45" s="426"/>
      <c r="V45" s="426"/>
      <c r="W45" s="420"/>
      <c r="X45" s="420"/>
      <c r="Y45" s="420"/>
      <c r="Z45" s="420"/>
      <c r="AA45" s="420"/>
      <c r="AB45" s="420"/>
      <c r="AC45" s="420"/>
      <c r="AD45" s="420"/>
      <c r="AE45" s="420"/>
      <c r="AF45" s="420"/>
      <c r="AG45" s="420"/>
      <c r="AH45" s="420"/>
      <c r="AI45" s="420"/>
      <c r="AJ45" s="420"/>
      <c r="AK45" s="420"/>
      <c r="AL45" s="420"/>
      <c r="AM45" s="420"/>
      <c r="AN45" s="420"/>
      <c r="AO45" s="420"/>
      <c r="AP45" s="420"/>
      <c r="AQ45" s="420"/>
      <c r="AR45" s="420"/>
      <c r="AS45" s="420"/>
      <c r="AT45" s="420"/>
      <c r="AU45" s="420"/>
      <c r="AV45" s="420"/>
      <c r="AW45" s="420"/>
      <c r="AX45" s="420"/>
      <c r="AY45" s="420"/>
      <c r="AZ45" s="420"/>
      <c r="BA45" s="420"/>
      <c r="BB45" s="420"/>
      <c r="BC45" s="420"/>
      <c r="BD45" s="420"/>
      <c r="BE45" s="420"/>
      <c r="BF45" s="420"/>
      <c r="BG45" s="420"/>
      <c r="BH45" s="420"/>
      <c r="BI45" s="420"/>
      <c r="BJ45" s="420"/>
      <c r="BK45" s="420"/>
      <c r="BL45" s="420"/>
      <c r="BM45" s="420"/>
      <c r="BN45" s="420"/>
      <c r="BO45" s="420"/>
      <c r="BP45" s="420"/>
      <c r="BQ45" s="420"/>
      <c r="BR45" s="420"/>
      <c r="BS45" s="420"/>
      <c r="BT45" s="420"/>
      <c r="BU45" s="420"/>
      <c r="BV45" s="420"/>
    </row>
    <row r="46" spans="1:74" s="5" customFormat="1" ht="344.25" hidden="1" customHeight="1" outlineLevel="1">
      <c r="A46" s="88">
        <v>24</v>
      </c>
      <c r="B46" s="83" t="s">
        <v>786</v>
      </c>
      <c r="C46" s="282" t="s">
        <v>207</v>
      </c>
      <c r="D46" s="83" t="s">
        <v>787</v>
      </c>
      <c r="E46" s="282" t="s">
        <v>788</v>
      </c>
      <c r="F46" s="316" t="s">
        <v>789</v>
      </c>
      <c r="G46" s="316" t="s">
        <v>790</v>
      </c>
      <c r="H46" s="56" t="s">
        <v>132</v>
      </c>
      <c r="I46" s="23" t="s">
        <v>129</v>
      </c>
      <c r="J46" s="68" t="str">
        <f t="array" ref="J46">INDEX(evaluacion,MATCH(H46&amp;I46,impacto&amp;probabilidad,0))</f>
        <v>8 = Zona de riesgo alta. Reducir el riesgo. Evitar el riesgo compartir o transferir.</v>
      </c>
      <c r="K46" s="9" t="s">
        <v>168</v>
      </c>
      <c r="L46" s="9" t="s">
        <v>20</v>
      </c>
      <c r="M46" s="82" t="s">
        <v>306</v>
      </c>
      <c r="N46" s="68" t="str">
        <f t="array" aca="1" ref="N46" ca="1">OFFSET(valoracion,MATCH(J46&amp;K46&amp;L46,evaluacion2&amp;controles&amp;tipo,0),0)</f>
        <v>4 = Zona de riesgo baja. Asumir el riesgo</v>
      </c>
      <c r="O46" s="83" t="s">
        <v>223</v>
      </c>
      <c r="P46" s="83" t="s">
        <v>791</v>
      </c>
      <c r="Q46" s="84" t="s">
        <v>659</v>
      </c>
      <c r="R46" s="85" t="s">
        <v>251</v>
      </c>
      <c r="S46" s="94" t="s">
        <v>933</v>
      </c>
      <c r="T46" s="86">
        <v>1</v>
      </c>
      <c r="U46" s="87" t="s">
        <v>263</v>
      </c>
      <c r="V46" s="113" t="s">
        <v>993</v>
      </c>
      <c r="W46" s="420"/>
      <c r="X46" s="420"/>
      <c r="Y46" s="420"/>
      <c r="Z46" s="420"/>
      <c r="AA46" s="420"/>
      <c r="AB46" s="420"/>
      <c r="AC46" s="420"/>
      <c r="AD46" s="420"/>
      <c r="AE46" s="420"/>
      <c r="AF46" s="420"/>
      <c r="AG46" s="420"/>
      <c r="AH46" s="420"/>
      <c r="AI46" s="420"/>
      <c r="AJ46" s="420"/>
      <c r="AK46" s="420"/>
      <c r="AL46" s="420"/>
      <c r="AM46" s="420"/>
      <c r="AN46" s="420"/>
      <c r="AO46" s="420"/>
      <c r="AP46" s="420"/>
      <c r="AQ46" s="420"/>
      <c r="AR46" s="420"/>
      <c r="AS46" s="420"/>
      <c r="AT46" s="420"/>
      <c r="AU46" s="420"/>
      <c r="AV46" s="420"/>
      <c r="AW46" s="420"/>
      <c r="AX46" s="420"/>
      <c r="AY46" s="420"/>
      <c r="AZ46" s="420"/>
      <c r="BA46" s="420"/>
      <c r="BB46" s="420"/>
      <c r="BC46" s="420"/>
      <c r="BD46" s="420"/>
      <c r="BE46" s="420"/>
      <c r="BF46" s="420"/>
      <c r="BG46" s="420"/>
      <c r="BH46" s="420"/>
      <c r="BI46" s="420"/>
      <c r="BJ46" s="420"/>
      <c r="BK46" s="420"/>
      <c r="BL46" s="420"/>
      <c r="BM46" s="420"/>
      <c r="BN46" s="420"/>
      <c r="BO46" s="420"/>
      <c r="BP46" s="420"/>
      <c r="BQ46" s="420"/>
      <c r="BR46" s="420"/>
      <c r="BS46" s="420"/>
      <c r="BT46" s="420"/>
      <c r="BU46" s="420"/>
      <c r="BV46" s="420"/>
    </row>
    <row r="47" spans="1:74" s="5" customFormat="1" ht="409.5" hidden="1" customHeight="1" outlineLevel="1">
      <c r="A47" s="88">
        <v>25</v>
      </c>
      <c r="B47" s="83" t="s">
        <v>778</v>
      </c>
      <c r="C47" s="282" t="s">
        <v>207</v>
      </c>
      <c r="D47" s="54" t="s">
        <v>792</v>
      </c>
      <c r="E47" s="282" t="s">
        <v>793</v>
      </c>
      <c r="F47" s="305" t="s">
        <v>794</v>
      </c>
      <c r="G47" s="305" t="s">
        <v>795</v>
      </c>
      <c r="H47" s="56" t="s">
        <v>132</v>
      </c>
      <c r="I47" s="23" t="s">
        <v>137</v>
      </c>
      <c r="J47" s="68" t="str">
        <f t="array" ref="J47">INDEX(evaluacion,MATCH(H47&amp;I47,impacto&amp;probabilidad,0))</f>
        <v>12 = Zona de riesgo extrema. Evitar el riesgo. Reducir el riesgo, Compartir o transferir.</v>
      </c>
      <c r="K47" s="9" t="s">
        <v>168</v>
      </c>
      <c r="L47" s="9" t="s">
        <v>20</v>
      </c>
      <c r="M47" s="17" t="s">
        <v>796</v>
      </c>
      <c r="N47" s="305" t="str">
        <f t="array" aca="1" ref="N47" ca="1">OFFSET(valoracion,MATCH(J47&amp;K47&amp;L47,evaluacion2&amp;controles&amp;tipo,0),0)</f>
        <v>4 = Zona de riesgo alta. Reducir el riesgo. Evitar el riesgo compartir o transferir.</v>
      </c>
      <c r="O47" s="83" t="s">
        <v>223</v>
      </c>
      <c r="P47" s="83" t="s">
        <v>660</v>
      </c>
      <c r="Q47" s="84" t="s">
        <v>661</v>
      </c>
      <c r="R47" s="85" t="s">
        <v>251</v>
      </c>
      <c r="S47" s="82" t="s">
        <v>308</v>
      </c>
      <c r="T47" s="86">
        <v>1</v>
      </c>
      <c r="U47" s="87" t="s">
        <v>373</v>
      </c>
      <c r="V47" s="113" t="s">
        <v>994</v>
      </c>
      <c r="W47" s="420"/>
      <c r="X47" s="420"/>
      <c r="Y47" s="420"/>
      <c r="Z47" s="420"/>
      <c r="AA47" s="420"/>
      <c r="AB47" s="420"/>
      <c r="AC47" s="420"/>
      <c r="AD47" s="420"/>
      <c r="AE47" s="420"/>
      <c r="AF47" s="420"/>
      <c r="AG47" s="420"/>
      <c r="AH47" s="420"/>
      <c r="AI47" s="420"/>
      <c r="AJ47" s="420"/>
      <c r="AK47" s="420"/>
      <c r="AL47" s="420"/>
      <c r="AM47" s="420"/>
      <c r="AN47" s="420"/>
      <c r="AO47" s="420"/>
      <c r="AP47" s="420"/>
      <c r="AQ47" s="420"/>
      <c r="AR47" s="420"/>
      <c r="AS47" s="420"/>
      <c r="AT47" s="420"/>
      <c r="AU47" s="420"/>
      <c r="AV47" s="420"/>
      <c r="AW47" s="420"/>
      <c r="AX47" s="420"/>
      <c r="AY47" s="420"/>
      <c r="AZ47" s="420"/>
      <c r="BA47" s="420"/>
      <c r="BB47" s="420"/>
      <c r="BC47" s="420"/>
      <c r="BD47" s="420"/>
      <c r="BE47" s="420"/>
      <c r="BF47" s="420"/>
      <c r="BG47" s="420"/>
      <c r="BH47" s="420"/>
      <c r="BI47" s="420"/>
      <c r="BJ47" s="420"/>
      <c r="BK47" s="420"/>
      <c r="BL47" s="420"/>
      <c r="BM47" s="420"/>
      <c r="BN47" s="420"/>
      <c r="BO47" s="420"/>
      <c r="BP47" s="420"/>
      <c r="BQ47" s="420"/>
      <c r="BR47" s="420"/>
      <c r="BS47" s="420"/>
      <c r="BT47" s="420"/>
      <c r="BU47" s="420"/>
      <c r="BV47" s="420"/>
    </row>
    <row r="48" spans="1:74" s="5" customFormat="1" ht="358.5" hidden="1" customHeight="1" outlineLevel="1">
      <c r="A48" s="88" t="s">
        <v>973</v>
      </c>
      <c r="B48" s="83" t="s">
        <v>798</v>
      </c>
      <c r="C48" s="281" t="s">
        <v>209</v>
      </c>
      <c r="D48" s="83" t="s">
        <v>797</v>
      </c>
      <c r="E48" s="282" t="s">
        <v>799</v>
      </c>
      <c r="F48" s="316" t="s">
        <v>800</v>
      </c>
      <c r="G48" s="316" t="s">
        <v>662</v>
      </c>
      <c r="H48" s="56" t="s">
        <v>128</v>
      </c>
      <c r="I48" s="23" t="s">
        <v>137</v>
      </c>
      <c r="J48" s="68" t="str">
        <f t="array" ref="J48">INDEX(evaluacion,MATCH(H48&amp;I48,impacto&amp;probabilidad,0))</f>
        <v>9 = Zona de riesgo alta. Reducir el riesgo. Evitar el riesgo compartir o transferir.</v>
      </c>
      <c r="K48" s="9" t="s">
        <v>168</v>
      </c>
      <c r="L48" s="9" t="s">
        <v>20</v>
      </c>
      <c r="M48" s="82" t="s">
        <v>309</v>
      </c>
      <c r="N48" s="68" t="str">
        <f t="array" aca="1" ref="N48" ca="1">OFFSET(valoracion,MATCH(J48&amp;K48&amp;L48,evaluacion2&amp;controles&amp;tipo,0),0)</f>
        <v>3 = Zona de riesgo moderada. Asumir el riesgo. Reducir el Riesgo.</v>
      </c>
      <c r="O48" s="83" t="s">
        <v>223</v>
      </c>
      <c r="P48" s="83" t="s">
        <v>801</v>
      </c>
      <c r="Q48" s="84" t="s">
        <v>310</v>
      </c>
      <c r="R48" s="92" t="s">
        <v>251</v>
      </c>
      <c r="S48" s="94" t="s">
        <v>311</v>
      </c>
      <c r="T48" s="86">
        <v>1</v>
      </c>
      <c r="U48" s="87" t="s">
        <v>373</v>
      </c>
      <c r="V48" s="84" t="s">
        <v>972</v>
      </c>
      <c r="W48" s="420"/>
      <c r="X48" s="420"/>
      <c r="Y48" s="420"/>
      <c r="Z48" s="420"/>
      <c r="AA48" s="420"/>
      <c r="AB48" s="420"/>
      <c r="AC48" s="420"/>
      <c r="AD48" s="420"/>
      <c r="AE48" s="420"/>
      <c r="AF48" s="420"/>
      <c r="AG48" s="420"/>
      <c r="AH48" s="420"/>
      <c r="AI48" s="420"/>
      <c r="AJ48" s="420"/>
      <c r="AK48" s="420"/>
      <c r="AL48" s="420"/>
      <c r="AM48" s="420"/>
      <c r="AN48" s="420"/>
      <c r="AO48" s="420"/>
      <c r="AP48" s="420"/>
      <c r="AQ48" s="420"/>
      <c r="AR48" s="420"/>
      <c r="AS48" s="420"/>
      <c r="AT48" s="420"/>
      <c r="AU48" s="420"/>
      <c r="AV48" s="420"/>
      <c r="AW48" s="420"/>
      <c r="AX48" s="420"/>
      <c r="AY48" s="420"/>
      <c r="AZ48" s="420"/>
      <c r="BA48" s="420"/>
      <c r="BB48" s="420"/>
      <c r="BC48" s="420"/>
      <c r="BD48" s="420"/>
      <c r="BE48" s="420"/>
      <c r="BF48" s="420"/>
      <c r="BG48" s="420"/>
      <c r="BH48" s="420"/>
      <c r="BI48" s="420"/>
      <c r="BJ48" s="420"/>
      <c r="BK48" s="420"/>
      <c r="BL48" s="420"/>
      <c r="BM48" s="420"/>
      <c r="BN48" s="420"/>
      <c r="BO48" s="420"/>
      <c r="BP48" s="420"/>
      <c r="BQ48" s="420"/>
      <c r="BR48" s="420"/>
      <c r="BS48" s="420"/>
      <c r="BT48" s="420"/>
      <c r="BU48" s="420"/>
      <c r="BV48" s="420"/>
    </row>
    <row r="49" spans="1:74" s="5" customFormat="1" ht="313.5" hidden="1" customHeight="1" outlineLevel="1">
      <c r="A49" s="88">
        <v>27</v>
      </c>
      <c r="B49" s="332" t="s">
        <v>684</v>
      </c>
      <c r="C49" s="308" t="s">
        <v>211</v>
      </c>
      <c r="D49" s="333" t="s">
        <v>855</v>
      </c>
      <c r="E49" s="334" t="s">
        <v>685</v>
      </c>
      <c r="F49" s="335" t="s">
        <v>684</v>
      </c>
      <c r="G49" s="336" t="s">
        <v>686</v>
      </c>
      <c r="H49" s="56" t="s">
        <v>132</v>
      </c>
      <c r="I49" s="23" t="s">
        <v>139</v>
      </c>
      <c r="J49" s="112" t="str">
        <f t="array" ref="J49">INDEX(evaluacion,MATCH(H49&amp;I49,impacto&amp;probabilidad,0))</f>
        <v>4 = Zona de riesgo alta. Reducir el riesgo. Evitar el riesgo compartir o transferir.</v>
      </c>
      <c r="K49" s="114" t="s">
        <v>168</v>
      </c>
      <c r="L49" s="114" t="s">
        <v>20</v>
      </c>
      <c r="M49" s="300" t="s">
        <v>687</v>
      </c>
      <c r="N49" s="112" t="str">
        <f t="array" aca="1" ref="N49" ca="1">OFFSET(valoracion,MATCH(J49&amp;K49&amp;L49,evaluacion2&amp;controles&amp;tipo,0),0)</f>
        <v>4 = Zona de riesgo alta. Reducir el riesgo. Evitar el riesgo compartir o transferir.</v>
      </c>
      <c r="O49" s="88" t="s">
        <v>223</v>
      </c>
      <c r="P49" s="337" t="s">
        <v>688</v>
      </c>
      <c r="Q49" s="338" t="s">
        <v>689</v>
      </c>
      <c r="R49" s="92" t="s">
        <v>288</v>
      </c>
      <c r="S49" s="96" t="s">
        <v>312</v>
      </c>
      <c r="T49" s="107">
        <v>0</v>
      </c>
      <c r="U49" s="108" t="s">
        <v>249</v>
      </c>
      <c r="V49" s="267" t="s">
        <v>1016</v>
      </c>
      <c r="W49" s="420"/>
      <c r="X49" s="420"/>
      <c r="Y49" s="420"/>
      <c r="Z49" s="420"/>
      <c r="AA49" s="420"/>
      <c r="AB49" s="420"/>
      <c r="AC49" s="420"/>
      <c r="AD49" s="420"/>
      <c r="AE49" s="420"/>
      <c r="AF49" s="420"/>
      <c r="AG49" s="420"/>
      <c r="AH49" s="420"/>
      <c r="AI49" s="420"/>
      <c r="AJ49" s="420"/>
      <c r="AK49" s="420"/>
      <c r="AL49" s="420"/>
      <c r="AM49" s="420"/>
      <c r="AN49" s="420"/>
      <c r="AO49" s="420"/>
      <c r="AP49" s="420"/>
      <c r="AQ49" s="420"/>
      <c r="AR49" s="420"/>
      <c r="AS49" s="420"/>
      <c r="AT49" s="420"/>
      <c r="AU49" s="420"/>
      <c r="AV49" s="420"/>
      <c r="AW49" s="420"/>
      <c r="AX49" s="420"/>
      <c r="AY49" s="420"/>
      <c r="AZ49" s="420"/>
      <c r="BA49" s="420"/>
      <c r="BB49" s="420"/>
      <c r="BC49" s="420"/>
      <c r="BD49" s="420"/>
      <c r="BE49" s="420"/>
      <c r="BF49" s="420"/>
      <c r="BG49" s="420"/>
      <c r="BH49" s="420"/>
      <c r="BI49" s="420"/>
      <c r="BJ49" s="420"/>
      <c r="BK49" s="420"/>
      <c r="BL49" s="420"/>
      <c r="BM49" s="420"/>
      <c r="BN49" s="420"/>
      <c r="BO49" s="420"/>
      <c r="BP49" s="420"/>
      <c r="BQ49" s="420"/>
      <c r="BR49" s="420"/>
      <c r="BS49" s="420"/>
      <c r="BT49" s="420"/>
      <c r="BU49" s="420"/>
      <c r="BV49" s="420"/>
    </row>
    <row r="50" spans="1:74" s="5" customFormat="1" ht="384.75" hidden="1" customHeight="1" outlineLevel="1">
      <c r="A50" s="88">
        <v>28</v>
      </c>
      <c r="B50" s="311" t="s">
        <v>934</v>
      </c>
      <c r="C50" s="308" t="s">
        <v>211</v>
      </c>
      <c r="D50" s="90" t="s">
        <v>252</v>
      </c>
      <c r="E50" s="308" t="s">
        <v>598</v>
      </c>
      <c r="F50" s="326" t="s">
        <v>255</v>
      </c>
      <c r="G50" s="326" t="s">
        <v>296</v>
      </c>
      <c r="H50" s="56" t="s">
        <v>132</v>
      </c>
      <c r="I50" s="23" t="s">
        <v>139</v>
      </c>
      <c r="J50" s="68" t="str">
        <f t="array" ref="J50">INDEX(evaluacion,MATCH(H50&amp;I50,impacto&amp;probabilidad,0))</f>
        <v>4 = Zona de riesgo alta. Reducir el riesgo. Evitar el riesgo compartir o transferir.</v>
      </c>
      <c r="K50" s="114" t="s">
        <v>168</v>
      </c>
      <c r="L50" s="114" t="s">
        <v>20</v>
      </c>
      <c r="M50" s="96" t="s">
        <v>232</v>
      </c>
      <c r="N50" s="68" t="str">
        <f t="array" aca="1" ref="N50" ca="1">OFFSET(valoracion,MATCH(J50&amp;K50&amp;L50,evaluacion2&amp;controles&amp;tipo,0),0)</f>
        <v>4 = Zona de riesgo alta. Reducir el riesgo. Evitar el riesgo compartir o transferir.</v>
      </c>
      <c r="O50" s="88" t="s">
        <v>223</v>
      </c>
      <c r="P50" s="96" t="s">
        <v>293</v>
      </c>
      <c r="Q50" s="96" t="s">
        <v>297</v>
      </c>
      <c r="R50" s="92" t="s">
        <v>288</v>
      </c>
      <c r="S50" s="96" t="s">
        <v>313</v>
      </c>
      <c r="T50" s="107">
        <v>0</v>
      </c>
      <c r="U50" s="108" t="s">
        <v>249</v>
      </c>
      <c r="V50" s="267" t="s">
        <v>995</v>
      </c>
      <c r="W50" s="420"/>
      <c r="X50" s="420"/>
      <c r="Y50" s="420"/>
      <c r="Z50" s="420"/>
      <c r="AA50" s="420"/>
      <c r="AB50" s="420"/>
      <c r="AC50" s="420"/>
      <c r="AD50" s="420"/>
      <c r="AE50" s="420"/>
      <c r="AF50" s="420"/>
      <c r="AG50" s="420"/>
      <c r="AH50" s="420"/>
      <c r="AI50" s="420"/>
      <c r="AJ50" s="420"/>
      <c r="AK50" s="420"/>
      <c r="AL50" s="420"/>
      <c r="AM50" s="420"/>
      <c r="AN50" s="420"/>
      <c r="AO50" s="420"/>
      <c r="AP50" s="420"/>
      <c r="AQ50" s="420"/>
      <c r="AR50" s="420"/>
      <c r="AS50" s="420"/>
      <c r="AT50" s="420"/>
      <c r="AU50" s="420"/>
      <c r="AV50" s="420"/>
      <c r="AW50" s="420"/>
      <c r="AX50" s="420"/>
      <c r="AY50" s="420"/>
      <c r="AZ50" s="420"/>
      <c r="BA50" s="420"/>
      <c r="BB50" s="420"/>
      <c r="BC50" s="420"/>
      <c r="BD50" s="420"/>
      <c r="BE50" s="420"/>
      <c r="BF50" s="420"/>
      <c r="BG50" s="420"/>
      <c r="BH50" s="420"/>
      <c r="BI50" s="420"/>
      <c r="BJ50" s="420"/>
      <c r="BK50" s="420"/>
      <c r="BL50" s="420"/>
      <c r="BM50" s="420"/>
      <c r="BN50" s="420"/>
      <c r="BO50" s="420"/>
      <c r="BP50" s="420"/>
      <c r="BQ50" s="420"/>
      <c r="BR50" s="420"/>
      <c r="BS50" s="420"/>
      <c r="BT50" s="420"/>
      <c r="BU50" s="420"/>
      <c r="BV50" s="420"/>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20"/>
      <c r="X51" s="420"/>
      <c r="Y51" s="420"/>
      <c r="Z51" s="420"/>
      <c r="AA51" s="420"/>
      <c r="AB51" s="420"/>
      <c r="AC51" s="420"/>
      <c r="AD51" s="420"/>
      <c r="AE51" s="420"/>
      <c r="AF51" s="420"/>
      <c r="AG51" s="420"/>
      <c r="AH51" s="420"/>
      <c r="AI51" s="420"/>
      <c r="AJ51" s="420"/>
      <c r="AK51" s="420"/>
      <c r="AL51" s="420"/>
      <c r="AM51" s="420"/>
      <c r="AN51" s="420"/>
      <c r="AO51" s="420"/>
      <c r="AP51" s="420"/>
      <c r="AQ51" s="420"/>
      <c r="AR51" s="420"/>
      <c r="AS51" s="420"/>
      <c r="AT51" s="420"/>
      <c r="AU51" s="420"/>
      <c r="AV51" s="420"/>
      <c r="AW51" s="420"/>
      <c r="AX51" s="420"/>
      <c r="AY51" s="420"/>
      <c r="AZ51" s="420"/>
      <c r="BA51" s="420"/>
      <c r="BB51" s="420"/>
      <c r="BC51" s="420"/>
      <c r="BD51" s="420"/>
      <c r="BE51" s="420"/>
      <c r="BF51" s="420"/>
      <c r="BG51" s="420"/>
      <c r="BH51" s="420"/>
      <c r="BI51" s="420"/>
      <c r="BJ51" s="420"/>
      <c r="BK51" s="420"/>
      <c r="BL51" s="420"/>
      <c r="BM51" s="420"/>
      <c r="BN51" s="420"/>
      <c r="BO51" s="420"/>
      <c r="BP51" s="420"/>
      <c r="BQ51" s="420"/>
      <c r="BR51" s="420"/>
      <c r="BS51" s="420"/>
      <c r="BT51" s="420"/>
      <c r="BU51" s="420"/>
      <c r="BV51" s="420"/>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20"/>
      <c r="X52" s="420"/>
      <c r="Y52" s="420"/>
      <c r="Z52" s="420"/>
      <c r="AA52" s="420"/>
      <c r="AB52" s="420"/>
      <c r="AC52" s="420"/>
      <c r="AD52" s="420"/>
      <c r="AE52" s="420"/>
      <c r="AF52" s="420"/>
      <c r="AG52" s="420"/>
      <c r="AH52" s="420"/>
      <c r="AI52" s="420"/>
      <c r="AJ52" s="420"/>
      <c r="AK52" s="420"/>
      <c r="AL52" s="420"/>
      <c r="AM52" s="420"/>
      <c r="AN52" s="420"/>
      <c r="AO52" s="420"/>
      <c r="AP52" s="420"/>
      <c r="AQ52" s="420"/>
      <c r="AR52" s="420"/>
      <c r="AS52" s="420"/>
      <c r="AT52" s="420"/>
      <c r="AU52" s="420"/>
      <c r="AV52" s="420"/>
      <c r="AW52" s="420"/>
      <c r="AX52" s="420"/>
      <c r="AY52" s="420"/>
      <c r="AZ52" s="420"/>
      <c r="BA52" s="420"/>
      <c r="BB52" s="420"/>
      <c r="BC52" s="420"/>
      <c r="BD52" s="420"/>
      <c r="BE52" s="420"/>
      <c r="BF52" s="420"/>
      <c r="BG52" s="420"/>
      <c r="BH52" s="420"/>
      <c r="BI52" s="420"/>
      <c r="BJ52" s="420"/>
      <c r="BK52" s="420"/>
      <c r="BL52" s="420"/>
      <c r="BM52" s="420"/>
      <c r="BN52" s="420"/>
      <c r="BO52" s="420"/>
      <c r="BP52" s="420"/>
      <c r="BQ52" s="420"/>
      <c r="BR52" s="420"/>
      <c r="BS52" s="420"/>
      <c r="BT52" s="420"/>
      <c r="BU52" s="420"/>
      <c r="BV52" s="420"/>
    </row>
    <row r="53" spans="1:74" s="5" customFormat="1" ht="27.75" customHeight="1" collapsed="1">
      <c r="A53" s="424" t="s">
        <v>631</v>
      </c>
      <c r="B53" s="424"/>
      <c r="C53" s="424"/>
      <c r="D53" s="424"/>
      <c r="E53" s="424"/>
      <c r="F53" s="424"/>
      <c r="G53" s="424"/>
      <c r="H53" s="426" t="s">
        <v>609</v>
      </c>
      <c r="I53" s="426"/>
      <c r="J53" s="426"/>
      <c r="K53" s="426"/>
      <c r="L53" s="426"/>
      <c r="M53" s="426"/>
      <c r="N53" s="426"/>
      <c r="O53" s="426"/>
      <c r="P53" s="426"/>
      <c r="Q53" s="426"/>
      <c r="R53" s="426"/>
      <c r="S53" s="426"/>
      <c r="T53" s="426"/>
      <c r="U53" s="426"/>
      <c r="V53" s="426"/>
      <c r="W53" s="420"/>
      <c r="X53" s="420"/>
      <c r="Y53" s="420"/>
      <c r="Z53" s="420"/>
      <c r="AA53" s="420"/>
      <c r="AB53" s="420"/>
      <c r="AC53" s="420"/>
      <c r="AD53" s="420"/>
      <c r="AE53" s="420"/>
      <c r="AF53" s="420"/>
      <c r="AG53" s="420"/>
      <c r="AH53" s="420"/>
      <c r="AI53" s="420"/>
      <c r="AJ53" s="420"/>
      <c r="AK53" s="420"/>
      <c r="AL53" s="420"/>
      <c r="AM53" s="420"/>
      <c r="AN53" s="420"/>
      <c r="AO53" s="420"/>
      <c r="AP53" s="420"/>
      <c r="AQ53" s="420"/>
      <c r="AR53" s="420"/>
      <c r="AS53" s="420"/>
      <c r="AT53" s="420"/>
      <c r="AU53" s="420"/>
      <c r="AV53" s="420"/>
      <c r="AW53" s="420"/>
      <c r="AX53" s="420"/>
      <c r="AY53" s="420"/>
      <c r="AZ53" s="420"/>
      <c r="BA53" s="420"/>
      <c r="BB53" s="420"/>
      <c r="BC53" s="420"/>
      <c r="BD53" s="420"/>
      <c r="BE53" s="420"/>
      <c r="BF53" s="420"/>
      <c r="BG53" s="420"/>
      <c r="BH53" s="420"/>
      <c r="BI53" s="420"/>
      <c r="BJ53" s="420"/>
      <c r="BK53" s="420"/>
      <c r="BL53" s="420"/>
      <c r="BM53" s="420"/>
      <c r="BN53" s="420"/>
      <c r="BO53" s="420"/>
      <c r="BP53" s="420"/>
      <c r="BQ53" s="420"/>
      <c r="BR53" s="420"/>
      <c r="BS53" s="420"/>
      <c r="BT53" s="420"/>
      <c r="BU53" s="420"/>
      <c r="BV53" s="420"/>
    </row>
    <row r="54" spans="1:74" s="5" customFormat="1" ht="255.75" hidden="1" customHeight="1" outlineLevel="1">
      <c r="A54" s="88">
        <v>29</v>
      </c>
      <c r="B54" s="83" t="s">
        <v>857</v>
      </c>
      <c r="C54" s="282" t="s">
        <v>207</v>
      </c>
      <c r="D54" s="83" t="s">
        <v>314</v>
      </c>
      <c r="E54" s="282" t="s">
        <v>802</v>
      </c>
      <c r="F54" s="339" t="s">
        <v>648</v>
      </c>
      <c r="G54" s="316" t="s">
        <v>649</v>
      </c>
      <c r="H54" s="56" t="s">
        <v>132</v>
      </c>
      <c r="I54" s="23" t="s">
        <v>129</v>
      </c>
      <c r="J54" s="112" t="str">
        <f t="array" ref="J54">INDEX(evaluacion,MATCH(H54&amp;I54,impacto&amp;probabilidad,0))</f>
        <v>8 = Zona de riesgo alta. Reducir el riesgo. Evitar el riesgo compartir o transferir.</v>
      </c>
      <c r="K54" s="9" t="s">
        <v>168</v>
      </c>
      <c r="L54" s="9" t="s">
        <v>20</v>
      </c>
      <c r="M54" s="82" t="s">
        <v>650</v>
      </c>
      <c r="N54" s="112" t="str">
        <f t="array" aca="1" ref="N54" ca="1">OFFSET(valoracion,MATCH(J54&amp;K54&amp;L54,evaluacion2&amp;controles&amp;tipo,0),0)</f>
        <v>4 = Zona de riesgo baja. Asumir el riesgo</v>
      </c>
      <c r="O54" s="83" t="s">
        <v>223</v>
      </c>
      <c r="P54" s="83" t="s">
        <v>316</v>
      </c>
      <c r="Q54" s="84" t="s">
        <v>651</v>
      </c>
      <c r="R54" s="85" t="s">
        <v>251</v>
      </c>
      <c r="S54" s="94" t="s">
        <v>317</v>
      </c>
      <c r="T54" s="86">
        <v>1</v>
      </c>
      <c r="U54" s="87" t="s">
        <v>263</v>
      </c>
      <c r="V54" s="340" t="s">
        <v>998</v>
      </c>
      <c r="W54" s="420"/>
      <c r="X54" s="420"/>
      <c r="Y54" s="420"/>
      <c r="Z54" s="420"/>
      <c r="AA54" s="420"/>
      <c r="AB54" s="420"/>
      <c r="AC54" s="420"/>
      <c r="AD54" s="420"/>
      <c r="AE54" s="420"/>
      <c r="AF54" s="420"/>
      <c r="AG54" s="420"/>
      <c r="AH54" s="420"/>
      <c r="AI54" s="420"/>
      <c r="AJ54" s="420"/>
      <c r="AK54" s="420"/>
      <c r="AL54" s="420"/>
      <c r="AM54" s="420"/>
      <c r="AN54" s="420"/>
      <c r="AO54" s="420"/>
      <c r="AP54" s="420"/>
      <c r="AQ54" s="420"/>
      <c r="AR54" s="420"/>
      <c r="AS54" s="420"/>
      <c r="AT54" s="420"/>
      <c r="AU54" s="420"/>
      <c r="AV54" s="420"/>
      <c r="AW54" s="420"/>
      <c r="AX54" s="420"/>
      <c r="AY54" s="420"/>
      <c r="AZ54" s="420"/>
      <c r="BA54" s="420"/>
      <c r="BB54" s="420"/>
      <c r="BC54" s="420"/>
      <c r="BD54" s="420"/>
      <c r="BE54" s="420"/>
      <c r="BF54" s="420"/>
      <c r="BG54" s="420"/>
      <c r="BH54" s="420"/>
      <c r="BI54" s="420"/>
      <c r="BJ54" s="420"/>
      <c r="BK54" s="420"/>
      <c r="BL54" s="420"/>
      <c r="BM54" s="420"/>
      <c r="BN54" s="420"/>
      <c r="BO54" s="420"/>
      <c r="BP54" s="420"/>
      <c r="BQ54" s="420"/>
      <c r="BR54" s="420"/>
      <c r="BS54" s="420"/>
      <c r="BT54" s="420"/>
      <c r="BU54" s="420"/>
      <c r="BV54" s="420"/>
    </row>
    <row r="55" spans="1:74" s="5" customFormat="1" ht="256.5" hidden="1" customHeight="1" outlineLevel="1">
      <c r="A55" s="88">
        <v>30</v>
      </c>
      <c r="B55" s="83" t="s">
        <v>935</v>
      </c>
      <c r="C55" s="282" t="s">
        <v>207</v>
      </c>
      <c r="D55" s="83" t="s">
        <v>803</v>
      </c>
      <c r="E55" s="282" t="s">
        <v>804</v>
      </c>
      <c r="F55" s="316" t="s">
        <v>805</v>
      </c>
      <c r="G55" s="316" t="s">
        <v>806</v>
      </c>
      <c r="H55" s="56" t="s">
        <v>128</v>
      </c>
      <c r="I55" s="23" t="s">
        <v>137</v>
      </c>
      <c r="J55" s="112" t="str">
        <f t="array" ref="J55">INDEX(evaluacion,MATCH(H55&amp;I55,impacto&amp;probabilidad,0))</f>
        <v>9 = Zona de riesgo alta. Reducir el riesgo. Evitar el riesgo compartir o transferir.</v>
      </c>
      <c r="K55" s="9" t="s">
        <v>168</v>
      </c>
      <c r="L55" s="9" t="s">
        <v>20</v>
      </c>
      <c r="M55" s="82" t="s">
        <v>807</v>
      </c>
      <c r="N55" s="112" t="str">
        <f t="array" aca="1" ref="N55" ca="1">OFFSET(valoracion,MATCH(J55&amp;K55&amp;L55,evaluacion2&amp;controles&amp;tipo,0),0)</f>
        <v>3 = Zona de riesgo moderada. Asumir el riesgo. Reducir el Riesgo.</v>
      </c>
      <c r="O55" s="83" t="s">
        <v>223</v>
      </c>
      <c r="P55" s="83" t="s">
        <v>808</v>
      </c>
      <c r="Q55" s="84" t="s">
        <v>652</v>
      </c>
      <c r="R55" s="85" t="s">
        <v>251</v>
      </c>
      <c r="S55" s="94" t="s">
        <v>653</v>
      </c>
      <c r="T55" s="86">
        <v>1</v>
      </c>
      <c r="U55" s="87" t="s">
        <v>263</v>
      </c>
      <c r="V55" s="262" t="s">
        <v>999</v>
      </c>
      <c r="W55" s="420"/>
      <c r="X55" s="420"/>
      <c r="Y55" s="420"/>
      <c r="Z55" s="420"/>
      <c r="AA55" s="420"/>
      <c r="AB55" s="420"/>
      <c r="AC55" s="420"/>
      <c r="AD55" s="420"/>
      <c r="AE55" s="420"/>
      <c r="AF55" s="420"/>
      <c r="AG55" s="420"/>
      <c r="AH55" s="420"/>
      <c r="AI55" s="420"/>
      <c r="AJ55" s="420"/>
      <c r="AK55" s="420"/>
      <c r="AL55" s="420"/>
      <c r="AM55" s="420"/>
      <c r="AN55" s="420"/>
      <c r="AO55" s="420"/>
      <c r="AP55" s="420"/>
      <c r="AQ55" s="420"/>
      <c r="AR55" s="420"/>
      <c r="AS55" s="420"/>
      <c r="AT55" s="420"/>
      <c r="AU55" s="420"/>
      <c r="AV55" s="420"/>
      <c r="AW55" s="420"/>
      <c r="AX55" s="420"/>
      <c r="AY55" s="420"/>
      <c r="AZ55" s="420"/>
      <c r="BA55" s="420"/>
      <c r="BB55" s="420"/>
      <c r="BC55" s="420"/>
      <c r="BD55" s="420"/>
      <c r="BE55" s="420"/>
      <c r="BF55" s="420"/>
      <c r="BG55" s="420"/>
      <c r="BH55" s="420"/>
      <c r="BI55" s="420"/>
      <c r="BJ55" s="420"/>
      <c r="BK55" s="420"/>
      <c r="BL55" s="420"/>
      <c r="BM55" s="420"/>
      <c r="BN55" s="420"/>
      <c r="BO55" s="420"/>
      <c r="BP55" s="420"/>
      <c r="BQ55" s="420"/>
      <c r="BR55" s="420"/>
      <c r="BS55" s="420"/>
      <c r="BT55" s="420"/>
      <c r="BU55" s="420"/>
      <c r="BV55" s="420"/>
    </row>
    <row r="56" spans="1:74" s="5" customFormat="1" ht="171" hidden="1" customHeight="1" outlineLevel="1">
      <c r="A56" s="88">
        <v>31</v>
      </c>
      <c r="B56" s="83" t="s">
        <v>936</v>
      </c>
      <c r="C56" s="282" t="s">
        <v>209</v>
      </c>
      <c r="D56" s="83" t="s">
        <v>654</v>
      </c>
      <c r="E56" s="282" t="s">
        <v>809</v>
      </c>
      <c r="F56" s="316" t="s">
        <v>810</v>
      </c>
      <c r="G56" s="316" t="s">
        <v>811</v>
      </c>
      <c r="H56" s="56" t="s">
        <v>132</v>
      </c>
      <c r="I56" s="23" t="s">
        <v>129</v>
      </c>
      <c r="J56" s="112" t="str">
        <f t="array" ref="J56">INDEX(evaluacion,MATCH(H56&amp;I56,impacto&amp;probabilidad,0))</f>
        <v>8 = Zona de riesgo alta. Reducir el riesgo. Evitar el riesgo compartir o transferir.</v>
      </c>
      <c r="K56" s="114" t="s">
        <v>167</v>
      </c>
      <c r="L56" s="114" t="s">
        <v>20</v>
      </c>
      <c r="M56" s="82" t="s">
        <v>812</v>
      </c>
      <c r="N56" s="112" t="str">
        <f t="array" aca="1" ref="N56" ca="1">OFFSET(valoracion,MATCH(J56&amp;K56&amp;L56,evaluacion2&amp;controles&amp;tipo,0),0)</f>
        <v>6 = Zona de riesgo moderada. Asumir el riesgo. Reducir el Riesgo.</v>
      </c>
      <c r="O56" s="83" t="s">
        <v>223</v>
      </c>
      <c r="P56" s="83" t="s">
        <v>813</v>
      </c>
      <c r="Q56" s="84" t="s">
        <v>321</v>
      </c>
      <c r="R56" s="85" t="s">
        <v>251</v>
      </c>
      <c r="S56" s="82" t="s">
        <v>814</v>
      </c>
      <c r="T56" s="86">
        <v>1</v>
      </c>
      <c r="U56" s="87" t="s">
        <v>263</v>
      </c>
      <c r="V56" s="262" t="s">
        <v>1000</v>
      </c>
      <c r="W56" s="420"/>
      <c r="X56" s="420"/>
      <c r="Y56" s="420"/>
      <c r="Z56" s="420"/>
      <c r="AA56" s="420"/>
      <c r="AB56" s="420"/>
      <c r="AC56" s="420"/>
      <c r="AD56" s="420"/>
      <c r="AE56" s="420"/>
      <c r="AF56" s="420"/>
      <c r="AG56" s="420"/>
      <c r="AH56" s="420"/>
      <c r="AI56" s="420"/>
      <c r="AJ56" s="420"/>
      <c r="AK56" s="420"/>
      <c r="AL56" s="420"/>
      <c r="AM56" s="420"/>
      <c r="AN56" s="420"/>
      <c r="AO56" s="420"/>
      <c r="AP56" s="420"/>
      <c r="AQ56" s="420"/>
      <c r="AR56" s="420"/>
      <c r="AS56" s="420"/>
      <c r="AT56" s="420"/>
      <c r="AU56" s="420"/>
      <c r="AV56" s="420"/>
      <c r="AW56" s="420"/>
      <c r="AX56" s="420"/>
      <c r="AY56" s="420"/>
      <c r="AZ56" s="420"/>
      <c r="BA56" s="420"/>
      <c r="BB56" s="420"/>
      <c r="BC56" s="420"/>
      <c r="BD56" s="420"/>
      <c r="BE56" s="420"/>
      <c r="BF56" s="420"/>
      <c r="BG56" s="420"/>
      <c r="BH56" s="420"/>
      <c r="BI56" s="420"/>
      <c r="BJ56" s="420"/>
      <c r="BK56" s="420"/>
      <c r="BL56" s="420"/>
      <c r="BM56" s="420"/>
      <c r="BN56" s="420"/>
      <c r="BO56" s="420"/>
      <c r="BP56" s="420"/>
      <c r="BQ56" s="420"/>
      <c r="BR56" s="420"/>
      <c r="BS56" s="420"/>
      <c r="BT56" s="420"/>
      <c r="BU56" s="420"/>
      <c r="BV56" s="420"/>
    </row>
    <row r="57" spans="1:74" s="5" customFormat="1" ht="327" hidden="1" customHeight="1" outlineLevel="1">
      <c r="A57" s="88">
        <v>32</v>
      </c>
      <c r="B57" s="105" t="s">
        <v>937</v>
      </c>
      <c r="C57" s="281" t="s">
        <v>211</v>
      </c>
      <c r="D57" s="83" t="s">
        <v>319</v>
      </c>
      <c r="E57" s="282" t="s">
        <v>598</v>
      </c>
      <c r="F57" s="106" t="s">
        <v>255</v>
      </c>
      <c r="G57" s="106" t="s">
        <v>305</v>
      </c>
      <c r="H57" s="56" t="s">
        <v>132</v>
      </c>
      <c r="I57" s="23" t="s">
        <v>139</v>
      </c>
      <c r="J57" s="112" t="str">
        <f t="array" ref="J57">INDEX(evaluacion,MATCH(H57&amp;I57,impacto&amp;probabilidad,0))</f>
        <v>4 = Zona de riesgo alta. Reducir el riesgo. Evitar el riesgo compartir o transferir.</v>
      </c>
      <c r="K57" s="9" t="s">
        <v>168</v>
      </c>
      <c r="L57" s="9" t="s">
        <v>20</v>
      </c>
      <c r="M57" s="106" t="s">
        <v>292</v>
      </c>
      <c r="N57" s="112" t="str">
        <f t="array" aca="1" ref="N57" ca="1">OFFSET(valoracion,MATCH(J57&amp;K57&amp;L57,evaluacion2&amp;controles&amp;tipo,0),0)</f>
        <v>4 = Zona de riesgo alta. Reducir el riesgo. Evitar el riesgo compartir o transferir.</v>
      </c>
      <c r="O57" s="83" t="s">
        <v>223</v>
      </c>
      <c r="P57" s="106" t="s">
        <v>322</v>
      </c>
      <c r="Q57" s="106" t="s">
        <v>294</v>
      </c>
      <c r="R57" s="85" t="s">
        <v>938</v>
      </c>
      <c r="S57" s="106" t="s">
        <v>323</v>
      </c>
      <c r="T57" s="86">
        <v>0</v>
      </c>
      <c r="U57" s="87" t="s">
        <v>249</v>
      </c>
      <c r="V57" s="267" t="s">
        <v>1017</v>
      </c>
      <c r="W57" s="420"/>
      <c r="X57" s="420"/>
      <c r="Y57" s="420"/>
      <c r="Z57" s="420"/>
      <c r="AA57" s="420"/>
      <c r="AB57" s="420"/>
      <c r="AC57" s="420"/>
      <c r="AD57" s="420"/>
      <c r="AE57" s="420"/>
      <c r="AF57" s="420"/>
      <c r="AG57" s="420"/>
      <c r="AH57" s="420"/>
      <c r="AI57" s="420"/>
      <c r="AJ57" s="420"/>
      <c r="AK57" s="420"/>
      <c r="AL57" s="420"/>
      <c r="AM57" s="420"/>
      <c r="AN57" s="420"/>
      <c r="AO57" s="420"/>
      <c r="AP57" s="420"/>
      <c r="AQ57" s="420"/>
      <c r="AR57" s="420"/>
      <c r="AS57" s="420"/>
      <c r="AT57" s="420"/>
      <c r="AU57" s="420"/>
      <c r="AV57" s="420"/>
      <c r="AW57" s="420"/>
      <c r="AX57" s="420"/>
      <c r="AY57" s="420"/>
      <c r="AZ57" s="420"/>
      <c r="BA57" s="420"/>
      <c r="BB57" s="420"/>
      <c r="BC57" s="420"/>
      <c r="BD57" s="420"/>
      <c r="BE57" s="420"/>
      <c r="BF57" s="420"/>
      <c r="BG57" s="420"/>
      <c r="BH57" s="420"/>
      <c r="BI57" s="420"/>
      <c r="BJ57" s="420"/>
      <c r="BK57" s="420"/>
      <c r="BL57" s="420"/>
      <c r="BM57" s="420"/>
      <c r="BN57" s="420"/>
      <c r="BO57" s="420"/>
      <c r="BP57" s="420"/>
      <c r="BQ57" s="420"/>
      <c r="BR57" s="420"/>
      <c r="BS57" s="420"/>
      <c r="BT57" s="420"/>
      <c r="BU57" s="420"/>
      <c r="BV57" s="420"/>
    </row>
    <row r="58" spans="1:74" s="5" customFormat="1" ht="327" hidden="1" customHeight="1" outlineLevel="1">
      <c r="A58" s="88">
        <v>33</v>
      </c>
      <c r="B58" s="105" t="s">
        <v>939</v>
      </c>
      <c r="C58" s="281" t="s">
        <v>211</v>
      </c>
      <c r="D58" s="83" t="s">
        <v>319</v>
      </c>
      <c r="E58" s="282" t="s">
        <v>598</v>
      </c>
      <c r="F58" s="106" t="s">
        <v>255</v>
      </c>
      <c r="G58" s="106" t="s">
        <v>290</v>
      </c>
      <c r="H58" s="56" t="s">
        <v>132</v>
      </c>
      <c r="I58" s="23" t="s">
        <v>139</v>
      </c>
      <c r="J58" s="68" t="str">
        <f t="array" ref="J58">INDEX(evaluacion,MATCH(H58&amp;I58,impacto&amp;probabilidad,0))</f>
        <v>4 = Zona de riesgo alta. Reducir el riesgo. Evitar el riesgo compartir o transferir.</v>
      </c>
      <c r="K58" s="9" t="s">
        <v>168</v>
      </c>
      <c r="L58" s="9" t="s">
        <v>20</v>
      </c>
      <c r="M58" s="106" t="s">
        <v>292</v>
      </c>
      <c r="N58" s="68" t="str">
        <f t="array" aca="1" ref="N58" ca="1">OFFSET(valoracion,MATCH(J58&amp;K58&amp;L58,evaluacion2&amp;controles&amp;tipo,0),0)</f>
        <v>4 = Zona de riesgo alta. Reducir el riesgo. Evitar el riesgo compartir o transferir.</v>
      </c>
      <c r="O58" s="83" t="s">
        <v>223</v>
      </c>
      <c r="P58" s="106" t="s">
        <v>322</v>
      </c>
      <c r="Q58" s="106" t="s">
        <v>324</v>
      </c>
      <c r="R58" s="85" t="s">
        <v>251</v>
      </c>
      <c r="S58" s="96" t="s">
        <v>323</v>
      </c>
      <c r="T58" s="86">
        <v>0</v>
      </c>
      <c r="U58" s="87" t="s">
        <v>249</v>
      </c>
      <c r="V58" s="267" t="s">
        <v>1001</v>
      </c>
      <c r="W58" s="420"/>
      <c r="X58" s="420"/>
      <c r="Y58" s="420"/>
      <c r="Z58" s="420"/>
      <c r="AA58" s="420"/>
      <c r="AB58" s="420"/>
      <c r="AC58" s="420"/>
      <c r="AD58" s="420"/>
      <c r="AE58" s="420"/>
      <c r="AF58" s="420"/>
      <c r="AG58" s="420"/>
      <c r="AH58" s="420"/>
      <c r="AI58" s="420"/>
      <c r="AJ58" s="420"/>
      <c r="AK58" s="420"/>
      <c r="AL58" s="420"/>
      <c r="AM58" s="420"/>
      <c r="AN58" s="420"/>
      <c r="AO58" s="420"/>
      <c r="AP58" s="420"/>
      <c r="AQ58" s="420"/>
      <c r="AR58" s="420"/>
      <c r="AS58" s="420"/>
      <c r="AT58" s="420"/>
      <c r="AU58" s="420"/>
      <c r="AV58" s="420"/>
      <c r="AW58" s="420"/>
      <c r="AX58" s="420"/>
      <c r="AY58" s="420"/>
      <c r="AZ58" s="420"/>
      <c r="BA58" s="420"/>
      <c r="BB58" s="420"/>
      <c r="BC58" s="420"/>
      <c r="BD58" s="420"/>
      <c r="BE58" s="420"/>
      <c r="BF58" s="420"/>
      <c r="BG58" s="420"/>
      <c r="BH58" s="420"/>
      <c r="BI58" s="420"/>
      <c r="BJ58" s="420"/>
      <c r="BK58" s="420"/>
      <c r="BL58" s="420"/>
      <c r="BM58" s="420"/>
      <c r="BN58" s="420"/>
      <c r="BO58" s="420"/>
      <c r="BP58" s="420"/>
      <c r="BQ58" s="420"/>
      <c r="BR58" s="420"/>
      <c r="BS58" s="420"/>
      <c r="BT58" s="420"/>
      <c r="BU58" s="420"/>
      <c r="BV58" s="420"/>
    </row>
    <row r="59" spans="1:74" s="5" customFormat="1" ht="384.75" hidden="1" customHeight="1" outlineLevel="1">
      <c r="A59" s="88">
        <v>34</v>
      </c>
      <c r="B59" s="105" t="s">
        <v>940</v>
      </c>
      <c r="C59" s="281" t="s">
        <v>211</v>
      </c>
      <c r="D59" s="83" t="s">
        <v>319</v>
      </c>
      <c r="E59" s="282" t="s">
        <v>598</v>
      </c>
      <c r="F59" s="106" t="s">
        <v>255</v>
      </c>
      <c r="G59" s="106" t="s">
        <v>325</v>
      </c>
      <c r="H59" s="56" t="s">
        <v>132</v>
      </c>
      <c r="I59" s="23" t="s">
        <v>139</v>
      </c>
      <c r="J59" s="68" t="str">
        <f t="array" ref="J59">INDEX(evaluacion,MATCH(H59&amp;I59,impacto&amp;probabilidad,0))</f>
        <v>4 = Zona de riesgo alta. Reducir el riesgo. Evitar el riesgo compartir o transferir.</v>
      </c>
      <c r="K59" s="9" t="s">
        <v>168</v>
      </c>
      <c r="L59" s="9" t="s">
        <v>20</v>
      </c>
      <c r="M59" s="106" t="s">
        <v>292</v>
      </c>
      <c r="N59" s="68" t="str">
        <f t="array" aca="1" ref="N59" ca="1">OFFSET(valoracion,MATCH(J59&amp;K59&amp;L59,evaluacion2&amp;controles&amp;tipo,0),0)</f>
        <v>4 = Zona de riesgo alta. Reducir el riesgo. Evitar el riesgo compartir o transferir.</v>
      </c>
      <c r="O59" s="288" t="s">
        <v>223</v>
      </c>
      <c r="P59" s="106" t="s">
        <v>322</v>
      </c>
      <c r="Q59" s="106" t="s">
        <v>297</v>
      </c>
      <c r="R59" s="85" t="s">
        <v>251</v>
      </c>
      <c r="S59" s="96" t="s">
        <v>323</v>
      </c>
      <c r="T59" s="107">
        <v>0</v>
      </c>
      <c r="U59" s="108" t="s">
        <v>249</v>
      </c>
      <c r="V59" s="267" t="s">
        <v>1018</v>
      </c>
      <c r="W59" s="420"/>
      <c r="X59" s="420"/>
      <c r="Y59" s="420"/>
      <c r="Z59" s="420"/>
      <c r="AA59" s="420"/>
      <c r="AB59" s="420"/>
      <c r="AC59" s="420"/>
      <c r="AD59" s="420"/>
      <c r="AE59" s="420"/>
      <c r="AF59" s="420"/>
      <c r="AG59" s="420"/>
      <c r="AH59" s="420"/>
      <c r="AI59" s="420"/>
      <c r="AJ59" s="420"/>
      <c r="AK59" s="420"/>
      <c r="AL59" s="420"/>
      <c r="AM59" s="420"/>
      <c r="AN59" s="420"/>
      <c r="AO59" s="420"/>
      <c r="AP59" s="420"/>
      <c r="AQ59" s="420"/>
      <c r="AR59" s="420"/>
      <c r="AS59" s="420"/>
      <c r="AT59" s="420"/>
      <c r="AU59" s="420"/>
      <c r="AV59" s="420"/>
      <c r="AW59" s="420"/>
      <c r="AX59" s="420"/>
      <c r="AY59" s="420"/>
      <c r="AZ59" s="420"/>
      <c r="BA59" s="420"/>
      <c r="BB59" s="420"/>
      <c r="BC59" s="420"/>
      <c r="BD59" s="420"/>
      <c r="BE59" s="420"/>
      <c r="BF59" s="420"/>
      <c r="BG59" s="420"/>
      <c r="BH59" s="420"/>
      <c r="BI59" s="420"/>
      <c r="BJ59" s="420"/>
      <c r="BK59" s="420"/>
      <c r="BL59" s="420"/>
      <c r="BM59" s="420"/>
      <c r="BN59" s="420"/>
      <c r="BO59" s="420"/>
      <c r="BP59" s="420"/>
      <c r="BQ59" s="420"/>
      <c r="BR59" s="420"/>
      <c r="BS59" s="420"/>
      <c r="BT59" s="420"/>
      <c r="BU59" s="420"/>
      <c r="BV59" s="420"/>
    </row>
    <row r="60" spans="1:74" s="5" customFormat="1" ht="27.75" customHeight="1" collapsed="1">
      <c r="A60" s="424" t="s">
        <v>632</v>
      </c>
      <c r="B60" s="424"/>
      <c r="C60" s="424"/>
      <c r="D60" s="424"/>
      <c r="E60" s="424"/>
      <c r="F60" s="424"/>
      <c r="G60" s="424"/>
      <c r="H60" s="426" t="s">
        <v>610</v>
      </c>
      <c r="I60" s="426"/>
      <c r="J60" s="426"/>
      <c r="K60" s="426"/>
      <c r="L60" s="426"/>
      <c r="M60" s="426"/>
      <c r="N60" s="426"/>
      <c r="O60" s="426"/>
      <c r="P60" s="426"/>
      <c r="Q60" s="426"/>
      <c r="R60" s="426"/>
      <c r="S60" s="426"/>
      <c r="T60" s="426"/>
      <c r="U60" s="426"/>
      <c r="V60" s="426"/>
      <c r="W60" s="420"/>
      <c r="X60" s="420"/>
      <c r="Y60" s="420"/>
      <c r="Z60" s="420"/>
      <c r="AA60" s="420"/>
      <c r="AB60" s="420"/>
      <c r="AC60" s="420"/>
      <c r="AD60" s="420"/>
      <c r="AE60" s="420"/>
      <c r="AF60" s="420"/>
      <c r="AG60" s="420"/>
      <c r="AH60" s="420"/>
      <c r="AI60" s="420"/>
      <c r="AJ60" s="420"/>
      <c r="AK60" s="420"/>
      <c r="AL60" s="420"/>
      <c r="AM60" s="420"/>
      <c r="AN60" s="420"/>
      <c r="AO60" s="420"/>
      <c r="AP60" s="420"/>
      <c r="AQ60" s="420"/>
      <c r="AR60" s="420"/>
      <c r="AS60" s="420"/>
      <c r="AT60" s="420"/>
      <c r="AU60" s="420"/>
      <c r="AV60" s="420"/>
      <c r="AW60" s="420"/>
      <c r="AX60" s="420"/>
      <c r="AY60" s="420"/>
      <c r="AZ60" s="420"/>
      <c r="BA60" s="420"/>
      <c r="BB60" s="420"/>
      <c r="BC60" s="420"/>
      <c r="BD60" s="420"/>
      <c r="BE60" s="420"/>
      <c r="BF60" s="420"/>
      <c r="BG60" s="420"/>
      <c r="BH60" s="420"/>
      <c r="BI60" s="420"/>
      <c r="BJ60" s="420"/>
      <c r="BK60" s="420"/>
      <c r="BL60" s="420"/>
      <c r="BM60" s="420"/>
      <c r="BN60" s="420"/>
      <c r="BO60" s="420"/>
      <c r="BP60" s="420"/>
      <c r="BQ60" s="420"/>
      <c r="BR60" s="420"/>
      <c r="BS60" s="420"/>
      <c r="BT60" s="420"/>
      <c r="BU60" s="420"/>
      <c r="BV60" s="420"/>
    </row>
    <row r="61" spans="1:74" s="5" customFormat="1" ht="300.75" hidden="1" customHeight="1" outlineLevel="1">
      <c r="A61" s="88">
        <v>35</v>
      </c>
      <c r="B61" s="83" t="s">
        <v>815</v>
      </c>
      <c r="C61" s="282" t="s">
        <v>207</v>
      </c>
      <c r="D61" s="83" t="s">
        <v>816</v>
      </c>
      <c r="E61" s="282" t="s">
        <v>817</v>
      </c>
      <c r="F61" s="282" t="s">
        <v>818</v>
      </c>
      <c r="G61" s="316" t="s">
        <v>819</v>
      </c>
      <c r="H61" s="56" t="s">
        <v>128</v>
      </c>
      <c r="I61" s="76" t="s">
        <v>137</v>
      </c>
      <c r="J61" s="68" t="str">
        <f t="array" ref="J61">INDEX(evaluacion,MATCH(H61&amp;I61,impacto&amp;probabilidad,0))</f>
        <v>9 = Zona de riesgo alta. Reducir el riesgo. Evitar el riesgo compartir o transferir.</v>
      </c>
      <c r="K61" s="114" t="s">
        <v>168</v>
      </c>
      <c r="L61" s="114" t="s">
        <v>20</v>
      </c>
      <c r="M61" s="82" t="s">
        <v>820</v>
      </c>
      <c r="N61" s="112" t="str">
        <f t="array" aca="1" ref="N61" ca="1">OFFSET(valoracion,MATCH(J61&amp;K61&amp;L61,evaluacion2&amp;controles&amp;tipo,0),0)</f>
        <v>3 = Zona de riesgo moderada. Asumir el riesgo. Reducir el Riesgo.</v>
      </c>
      <c r="O61" s="88" t="s">
        <v>223</v>
      </c>
      <c r="P61" s="83" t="s">
        <v>821</v>
      </c>
      <c r="Q61" s="84" t="s">
        <v>822</v>
      </c>
      <c r="R61" s="104" t="s">
        <v>251</v>
      </c>
      <c r="S61" s="341" t="s">
        <v>823</v>
      </c>
      <c r="T61" s="115">
        <v>1</v>
      </c>
      <c r="U61" s="87" t="s">
        <v>263</v>
      </c>
      <c r="V61" s="268" t="s">
        <v>990</v>
      </c>
      <c r="W61" s="420"/>
      <c r="X61" s="420"/>
      <c r="Y61" s="420"/>
      <c r="Z61" s="420"/>
      <c r="AA61" s="420"/>
      <c r="AB61" s="420"/>
      <c r="AC61" s="420"/>
      <c r="AD61" s="420"/>
      <c r="AE61" s="420"/>
      <c r="AF61" s="420"/>
      <c r="AG61" s="420"/>
      <c r="AH61" s="420"/>
      <c r="AI61" s="420"/>
      <c r="AJ61" s="420"/>
      <c r="AK61" s="420"/>
      <c r="AL61" s="420"/>
      <c r="AM61" s="420"/>
      <c r="AN61" s="420"/>
      <c r="AO61" s="420"/>
      <c r="AP61" s="420"/>
      <c r="AQ61" s="420"/>
      <c r="AR61" s="420"/>
      <c r="AS61" s="420"/>
      <c r="AT61" s="420"/>
      <c r="AU61" s="420"/>
      <c r="AV61" s="420"/>
      <c r="AW61" s="420"/>
      <c r="AX61" s="420"/>
      <c r="AY61" s="420"/>
      <c r="AZ61" s="420"/>
      <c r="BA61" s="420"/>
      <c r="BB61" s="420"/>
      <c r="BC61" s="420"/>
      <c r="BD61" s="420"/>
      <c r="BE61" s="420"/>
      <c r="BF61" s="420"/>
      <c r="BG61" s="420"/>
      <c r="BH61" s="420"/>
      <c r="BI61" s="420"/>
      <c r="BJ61" s="420"/>
      <c r="BK61" s="420"/>
      <c r="BL61" s="420"/>
      <c r="BM61" s="420"/>
      <c r="BN61" s="420"/>
      <c r="BO61" s="420"/>
      <c r="BP61" s="420"/>
      <c r="BQ61" s="420"/>
      <c r="BR61" s="420"/>
      <c r="BS61" s="420"/>
      <c r="BT61" s="420"/>
      <c r="BU61" s="420"/>
      <c r="BV61" s="420"/>
    </row>
    <row r="62" spans="1:74" s="5" customFormat="1" ht="213.75" hidden="1" customHeight="1" outlineLevel="1">
      <c r="A62" s="88">
        <v>36</v>
      </c>
      <c r="B62" s="83" t="s">
        <v>824</v>
      </c>
      <c r="C62" s="282" t="s">
        <v>209</v>
      </c>
      <c r="D62" s="83" t="s">
        <v>825</v>
      </c>
      <c r="E62" s="282" t="s">
        <v>826</v>
      </c>
      <c r="F62" s="339" t="s">
        <v>827</v>
      </c>
      <c r="G62" s="316" t="s">
        <v>828</v>
      </c>
      <c r="H62" s="56" t="s">
        <v>132</v>
      </c>
      <c r="I62" s="76" t="s">
        <v>129</v>
      </c>
      <c r="J62" s="68" t="str">
        <f t="array" ref="J62">INDEX(evaluacion,MATCH(H62&amp;I62,impacto&amp;probabilidad,0))</f>
        <v>8 = Zona de riesgo alta. Reducir el riesgo. Evitar el riesgo compartir o transferir.</v>
      </c>
      <c r="K62" s="9" t="s">
        <v>168</v>
      </c>
      <c r="L62" s="9" t="s">
        <v>20</v>
      </c>
      <c r="M62" s="82" t="s">
        <v>829</v>
      </c>
      <c r="N62" s="68" t="str">
        <f t="array" aca="1" ref="N62" ca="1">OFFSET(valoracion,MATCH(J62&amp;K62&amp;L62,evaluacion2&amp;controles&amp;tipo,0),0)</f>
        <v>4 = Zona de riesgo baja. Asumir el riesgo</v>
      </c>
      <c r="O62" s="83" t="s">
        <v>223</v>
      </c>
      <c r="P62" s="83" t="s">
        <v>830</v>
      </c>
      <c r="Q62" s="84" t="s">
        <v>831</v>
      </c>
      <c r="R62" s="104" t="s">
        <v>251</v>
      </c>
      <c r="S62" s="87" t="s">
        <v>832</v>
      </c>
      <c r="T62" s="115">
        <v>1</v>
      </c>
      <c r="U62" s="87" t="s">
        <v>269</v>
      </c>
      <c r="V62" s="268" t="s">
        <v>991</v>
      </c>
      <c r="W62" s="420"/>
      <c r="X62" s="420"/>
      <c r="Y62" s="420"/>
      <c r="Z62" s="420"/>
      <c r="AA62" s="420"/>
      <c r="AB62" s="420"/>
      <c r="AC62" s="420"/>
      <c r="AD62" s="420"/>
      <c r="AE62" s="420"/>
      <c r="AF62" s="420"/>
      <c r="AG62" s="420"/>
      <c r="AH62" s="420"/>
      <c r="AI62" s="420"/>
      <c r="AJ62" s="420"/>
      <c r="AK62" s="420"/>
      <c r="AL62" s="420"/>
      <c r="AM62" s="420"/>
      <c r="AN62" s="420"/>
      <c r="AO62" s="420"/>
      <c r="AP62" s="420"/>
      <c r="AQ62" s="420"/>
      <c r="AR62" s="420"/>
      <c r="AS62" s="420"/>
      <c r="AT62" s="420"/>
      <c r="AU62" s="420"/>
      <c r="AV62" s="420"/>
      <c r="AW62" s="420"/>
      <c r="AX62" s="420"/>
      <c r="AY62" s="420"/>
      <c r="AZ62" s="420"/>
      <c r="BA62" s="420"/>
      <c r="BB62" s="420"/>
      <c r="BC62" s="420"/>
      <c r="BD62" s="420"/>
      <c r="BE62" s="420"/>
      <c r="BF62" s="420"/>
      <c r="BG62" s="420"/>
      <c r="BH62" s="420"/>
      <c r="BI62" s="420"/>
      <c r="BJ62" s="420"/>
      <c r="BK62" s="420"/>
      <c r="BL62" s="420"/>
      <c r="BM62" s="420"/>
      <c r="BN62" s="420"/>
      <c r="BO62" s="420"/>
      <c r="BP62" s="420"/>
      <c r="BQ62" s="420"/>
      <c r="BR62" s="420"/>
      <c r="BS62" s="420"/>
      <c r="BT62" s="420"/>
      <c r="BU62" s="420"/>
      <c r="BV62" s="420"/>
    </row>
    <row r="63" spans="1:74" s="5" customFormat="1" ht="132" hidden="1" customHeight="1" outlineLevel="1">
      <c r="A63" s="306">
        <v>37</v>
      </c>
      <c r="B63" s="342" t="s">
        <v>690</v>
      </c>
      <c r="C63" s="302" t="s">
        <v>211</v>
      </c>
      <c r="D63" s="306" t="s">
        <v>252</v>
      </c>
      <c r="E63" s="317" t="s">
        <v>598</v>
      </c>
      <c r="F63" s="314" t="s">
        <v>255</v>
      </c>
      <c r="G63" s="314" t="s">
        <v>330</v>
      </c>
      <c r="H63" s="56" t="s">
        <v>132</v>
      </c>
      <c r="I63" s="76" t="s">
        <v>137</v>
      </c>
      <c r="J63" s="68" t="str">
        <f t="array" ref="J63">INDEX(evaluacion,MATCH(H63&amp;I63,impacto&amp;probabilidad,0))</f>
        <v>12 = Zona de riesgo extrema. Evitar el riesgo. Reducir el riesgo, Compartir o transferir.</v>
      </c>
      <c r="K63" s="9" t="s">
        <v>168</v>
      </c>
      <c r="L63" s="9" t="s">
        <v>20</v>
      </c>
      <c r="M63" s="96" t="s">
        <v>292</v>
      </c>
      <c r="N63" s="68" t="str">
        <f t="array" aca="1" ref="N63" ca="1">OFFSET(valoracion,MATCH(J63&amp;K63&amp;L63,evaluacion2&amp;controles&amp;tipo,0),0)</f>
        <v>4 = Zona de riesgo alta. Reducir el riesgo. Evitar el riesgo compartir o transferir.</v>
      </c>
      <c r="O63" s="83" t="s">
        <v>3</v>
      </c>
      <c r="P63" s="96" t="s">
        <v>691</v>
      </c>
      <c r="Q63" s="96" t="s">
        <v>324</v>
      </c>
      <c r="R63" s="104" t="s">
        <v>251</v>
      </c>
      <c r="S63" s="96" t="s">
        <v>331</v>
      </c>
      <c r="T63" s="86">
        <v>0</v>
      </c>
      <c r="U63" s="87" t="s">
        <v>249</v>
      </c>
      <c r="V63" s="267" t="s">
        <v>992</v>
      </c>
      <c r="W63" s="420"/>
      <c r="X63" s="420"/>
      <c r="Y63" s="420"/>
      <c r="Z63" s="420"/>
      <c r="AA63" s="420"/>
      <c r="AB63" s="420"/>
      <c r="AC63" s="420"/>
      <c r="AD63" s="420"/>
      <c r="AE63" s="420"/>
      <c r="AF63" s="420"/>
      <c r="AG63" s="420"/>
      <c r="AH63" s="420"/>
      <c r="AI63" s="420"/>
      <c r="AJ63" s="420"/>
      <c r="AK63" s="420"/>
      <c r="AL63" s="420"/>
      <c r="AM63" s="420"/>
      <c r="AN63" s="420"/>
      <c r="AO63" s="420"/>
      <c r="AP63" s="420"/>
      <c r="AQ63" s="420"/>
      <c r="AR63" s="420"/>
      <c r="AS63" s="420"/>
      <c r="AT63" s="420"/>
      <c r="AU63" s="420"/>
      <c r="AV63" s="420"/>
      <c r="AW63" s="420"/>
      <c r="AX63" s="420"/>
      <c r="AY63" s="420"/>
      <c r="AZ63" s="420"/>
      <c r="BA63" s="420"/>
      <c r="BB63" s="420"/>
      <c r="BC63" s="420"/>
      <c r="BD63" s="420"/>
      <c r="BE63" s="420"/>
      <c r="BF63" s="420"/>
      <c r="BG63" s="420"/>
      <c r="BH63" s="420"/>
      <c r="BI63" s="420"/>
      <c r="BJ63" s="420"/>
      <c r="BK63" s="420"/>
      <c r="BL63" s="420"/>
      <c r="BM63" s="420"/>
      <c r="BN63" s="420"/>
      <c r="BO63" s="420"/>
      <c r="BP63" s="420"/>
      <c r="BQ63" s="420"/>
      <c r="BR63" s="420"/>
      <c r="BS63" s="420"/>
      <c r="BT63" s="420"/>
      <c r="BU63" s="420"/>
      <c r="BV63" s="420"/>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20"/>
      <c r="X64" s="420"/>
      <c r="Y64" s="420"/>
      <c r="Z64" s="420"/>
      <c r="AA64" s="420"/>
      <c r="AB64" s="420"/>
      <c r="AC64" s="420"/>
      <c r="AD64" s="420"/>
      <c r="AE64" s="420"/>
      <c r="AF64" s="420"/>
      <c r="AG64" s="420"/>
      <c r="AH64" s="420"/>
      <c r="AI64" s="420"/>
      <c r="AJ64" s="420"/>
      <c r="AK64" s="420"/>
      <c r="AL64" s="420"/>
      <c r="AM64" s="420"/>
      <c r="AN64" s="420"/>
      <c r="AO64" s="420"/>
      <c r="AP64" s="420"/>
      <c r="AQ64" s="420"/>
      <c r="AR64" s="420"/>
      <c r="AS64" s="420"/>
      <c r="AT64" s="420"/>
      <c r="AU64" s="420"/>
      <c r="AV64" s="420"/>
      <c r="AW64" s="420"/>
      <c r="AX64" s="420"/>
      <c r="AY64" s="420"/>
      <c r="AZ64" s="420"/>
      <c r="BA64" s="420"/>
      <c r="BB64" s="420"/>
      <c r="BC64" s="420"/>
      <c r="BD64" s="420"/>
      <c r="BE64" s="420"/>
      <c r="BF64" s="420"/>
      <c r="BG64" s="420"/>
      <c r="BH64" s="420"/>
      <c r="BI64" s="420"/>
      <c r="BJ64" s="420"/>
      <c r="BK64" s="420"/>
      <c r="BL64" s="420"/>
      <c r="BM64" s="420"/>
      <c r="BN64" s="420"/>
      <c r="BO64" s="420"/>
      <c r="BP64" s="420"/>
      <c r="BQ64" s="420"/>
      <c r="BR64" s="420"/>
      <c r="BS64" s="420"/>
      <c r="BT64" s="420"/>
      <c r="BU64" s="420"/>
      <c r="BV64" s="420"/>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20"/>
      <c r="X65" s="420"/>
      <c r="Y65" s="420"/>
      <c r="Z65" s="420"/>
      <c r="AA65" s="420"/>
      <c r="AB65" s="420"/>
      <c r="AC65" s="420"/>
      <c r="AD65" s="420"/>
      <c r="AE65" s="420"/>
      <c r="AF65" s="420"/>
      <c r="AG65" s="420"/>
      <c r="AH65" s="420"/>
      <c r="AI65" s="420"/>
      <c r="AJ65" s="420"/>
      <c r="AK65" s="420"/>
      <c r="AL65" s="420"/>
      <c r="AM65" s="420"/>
      <c r="AN65" s="420"/>
      <c r="AO65" s="420"/>
      <c r="AP65" s="420"/>
      <c r="AQ65" s="420"/>
      <c r="AR65" s="420"/>
      <c r="AS65" s="420"/>
      <c r="AT65" s="420"/>
      <c r="AU65" s="420"/>
      <c r="AV65" s="420"/>
      <c r="AW65" s="420"/>
      <c r="AX65" s="420"/>
      <c r="AY65" s="420"/>
      <c r="AZ65" s="420"/>
      <c r="BA65" s="420"/>
      <c r="BB65" s="420"/>
      <c r="BC65" s="420"/>
      <c r="BD65" s="420"/>
      <c r="BE65" s="420"/>
      <c r="BF65" s="420"/>
      <c r="BG65" s="420"/>
      <c r="BH65" s="420"/>
      <c r="BI65" s="420"/>
      <c r="BJ65" s="420"/>
      <c r="BK65" s="420"/>
      <c r="BL65" s="420"/>
      <c r="BM65" s="420"/>
      <c r="BN65" s="420"/>
      <c r="BO65" s="420"/>
      <c r="BP65" s="420"/>
      <c r="BQ65" s="420"/>
      <c r="BR65" s="420"/>
      <c r="BS65" s="420"/>
      <c r="BT65" s="420"/>
      <c r="BU65" s="420"/>
      <c r="BV65" s="420"/>
    </row>
    <row r="66" spans="1:75" s="5" customFormat="1" ht="27.75" customHeight="1" collapsed="1">
      <c r="A66" s="424" t="s">
        <v>633</v>
      </c>
      <c r="B66" s="424"/>
      <c r="C66" s="424"/>
      <c r="D66" s="424"/>
      <c r="E66" s="424"/>
      <c r="F66" s="424"/>
      <c r="G66" s="424"/>
      <c r="H66" s="426" t="s">
        <v>611</v>
      </c>
      <c r="I66" s="426"/>
      <c r="J66" s="426"/>
      <c r="K66" s="426"/>
      <c r="L66" s="426"/>
      <c r="M66" s="426"/>
      <c r="N66" s="426"/>
      <c r="O66" s="426"/>
      <c r="P66" s="426"/>
      <c r="Q66" s="426"/>
      <c r="R66" s="426"/>
      <c r="S66" s="426"/>
      <c r="T66" s="426"/>
      <c r="U66" s="426"/>
      <c r="V66" s="426"/>
      <c r="W66" s="420"/>
      <c r="X66" s="420"/>
      <c r="Y66" s="420"/>
      <c r="Z66" s="420"/>
      <c r="AA66" s="420"/>
      <c r="AB66" s="420"/>
      <c r="AC66" s="420"/>
      <c r="AD66" s="420"/>
      <c r="AE66" s="420"/>
      <c r="AF66" s="420"/>
      <c r="AG66" s="420"/>
      <c r="AH66" s="420"/>
      <c r="AI66" s="420"/>
      <c r="AJ66" s="420"/>
      <c r="AK66" s="420"/>
      <c r="AL66" s="420"/>
      <c r="AM66" s="420"/>
      <c r="AN66" s="420"/>
      <c r="AO66" s="420"/>
      <c r="AP66" s="420"/>
      <c r="AQ66" s="420"/>
      <c r="AR66" s="420"/>
      <c r="AS66" s="420"/>
      <c r="AT66" s="420"/>
      <c r="AU66" s="420"/>
      <c r="AV66" s="420"/>
      <c r="AW66" s="420"/>
      <c r="AX66" s="420"/>
      <c r="AY66" s="420"/>
      <c r="AZ66" s="420"/>
      <c r="BA66" s="420"/>
      <c r="BB66" s="420"/>
      <c r="BC66" s="420"/>
      <c r="BD66" s="420"/>
      <c r="BE66" s="420"/>
      <c r="BF66" s="420"/>
      <c r="BG66" s="420"/>
      <c r="BH66" s="420"/>
      <c r="BI66" s="420"/>
      <c r="BJ66" s="420"/>
      <c r="BK66" s="420"/>
      <c r="BL66" s="420"/>
      <c r="BM66" s="420"/>
      <c r="BN66" s="420"/>
      <c r="BO66" s="420"/>
      <c r="BP66" s="420"/>
      <c r="BQ66" s="420"/>
      <c r="BR66" s="420"/>
      <c r="BS66" s="420"/>
      <c r="BT66" s="420"/>
      <c r="BU66" s="420"/>
      <c r="BV66" s="420"/>
    </row>
    <row r="67" spans="1:75" s="5" customFormat="1" ht="204" hidden="1" customHeight="1" outlineLevel="2">
      <c r="A67" s="99">
        <v>38</v>
      </c>
      <c r="B67" s="113" t="s">
        <v>716</v>
      </c>
      <c r="C67" s="282" t="s">
        <v>209</v>
      </c>
      <c r="D67" s="113" t="s">
        <v>896</v>
      </c>
      <c r="E67" s="282" t="s">
        <v>845</v>
      </c>
      <c r="F67" s="324" t="s">
        <v>897</v>
      </c>
      <c r="G67" s="324" t="s">
        <v>898</v>
      </c>
      <c r="H67" s="56" t="s">
        <v>128</v>
      </c>
      <c r="I67" s="76" t="s">
        <v>137</v>
      </c>
      <c r="J67" s="68" t="str">
        <f t="array" ref="J67">INDEX(evaluacion,MATCH(H67&amp;I67,impacto&amp;probabilidad,0))</f>
        <v>9 = Zona de riesgo alta. Reducir el riesgo. Evitar el riesgo compartir o transferir.</v>
      </c>
      <c r="K67" s="9" t="s">
        <v>168</v>
      </c>
      <c r="L67" s="9" t="s">
        <v>20</v>
      </c>
      <c r="M67" s="82" t="s">
        <v>333</v>
      </c>
      <c r="N67" s="68" t="str">
        <f t="array" aca="1" ref="N67" ca="1">OFFSET(valoracion,MATCH(J67&amp;K67&amp;L67,evaluacion2&amp;controles&amp;tipo,0),0)</f>
        <v>3 = Zona de riesgo moderada. Asumir el riesgo. Reducir el Riesgo.</v>
      </c>
      <c r="O67" s="83" t="s">
        <v>223</v>
      </c>
      <c r="P67" s="83" t="s">
        <v>847</v>
      </c>
      <c r="Q67" s="84" t="s">
        <v>899</v>
      </c>
      <c r="R67" s="92" t="s">
        <v>846</v>
      </c>
      <c r="S67" s="95" t="s">
        <v>334</v>
      </c>
      <c r="T67" s="86">
        <v>1</v>
      </c>
      <c r="U67" s="87" t="s">
        <v>236</v>
      </c>
      <c r="V67" s="265" t="s">
        <v>1026</v>
      </c>
      <c r="W67" s="420"/>
      <c r="X67" s="420"/>
      <c r="Y67" s="420"/>
      <c r="Z67" s="420"/>
      <c r="AA67" s="420"/>
      <c r="AB67" s="420"/>
      <c r="AC67" s="420"/>
      <c r="AD67" s="420"/>
      <c r="AE67" s="420"/>
      <c r="AF67" s="420"/>
      <c r="AG67" s="420"/>
      <c r="AH67" s="420"/>
      <c r="AI67" s="420"/>
      <c r="AJ67" s="420"/>
      <c r="AK67" s="420"/>
      <c r="AL67" s="420"/>
      <c r="AM67" s="420"/>
      <c r="AN67" s="420"/>
      <c r="AO67" s="420"/>
      <c r="AP67" s="420"/>
      <c r="AQ67" s="420"/>
      <c r="AR67" s="420"/>
      <c r="AS67" s="420"/>
      <c r="AT67" s="420"/>
      <c r="AU67" s="420"/>
      <c r="AV67" s="420"/>
      <c r="AW67" s="420"/>
      <c r="AX67" s="420"/>
      <c r="AY67" s="420"/>
      <c r="AZ67" s="420"/>
      <c r="BA67" s="420"/>
      <c r="BB67" s="420"/>
      <c r="BC67" s="420"/>
      <c r="BD67" s="420"/>
      <c r="BE67" s="420"/>
      <c r="BF67" s="420"/>
      <c r="BG67" s="420"/>
      <c r="BH67" s="420"/>
      <c r="BI67" s="420"/>
      <c r="BJ67" s="420"/>
      <c r="BK67" s="420"/>
      <c r="BL67" s="420"/>
      <c r="BM67" s="420"/>
      <c r="BN67" s="420"/>
      <c r="BO67" s="420"/>
      <c r="BP67" s="420"/>
      <c r="BQ67" s="420"/>
      <c r="BR67" s="420"/>
      <c r="BS67" s="420"/>
      <c r="BT67" s="420"/>
      <c r="BU67" s="420"/>
      <c r="BV67" s="420"/>
    </row>
    <row r="68" spans="1:75" s="5" customFormat="1" ht="408" hidden="1" customHeight="1" outlineLevel="2">
      <c r="A68" s="95">
        <v>39</v>
      </c>
      <c r="B68" s="113" t="s">
        <v>717</v>
      </c>
      <c r="C68" s="282" t="s">
        <v>207</v>
      </c>
      <c r="D68" s="113" t="s">
        <v>848</v>
      </c>
      <c r="E68" s="282" t="s">
        <v>849</v>
      </c>
      <c r="F68" s="324" t="s">
        <v>850</v>
      </c>
      <c r="G68" s="324" t="s">
        <v>900</v>
      </c>
      <c r="H68" s="56" t="s">
        <v>131</v>
      </c>
      <c r="I68" s="76" t="s">
        <v>137</v>
      </c>
      <c r="J68" s="68" t="str">
        <f t="array" ref="J68">INDEX(evaluacion,MATCH(H68&amp;I68,impacto&amp;probabilidad,0))</f>
        <v>6 = Zona de riesgo moderada. Asumir el riesgo. Reducir el Riesgo.</v>
      </c>
      <c r="K68" s="114" t="s">
        <v>168</v>
      </c>
      <c r="L68" s="114" t="s">
        <v>20</v>
      </c>
      <c r="M68" s="82" t="s">
        <v>851</v>
      </c>
      <c r="N68" s="112" t="str">
        <f t="array" aca="1" ref="N68" ca="1">OFFSET(valoracion,MATCH(J68&amp;K68&amp;L68,evaluacion2&amp;controles&amp;tipo,0),0)</f>
        <v>2 = Zona de riesgo baja. Asumir el riesgo</v>
      </c>
      <c r="O68" s="83" t="s">
        <v>3</v>
      </c>
      <c r="P68" s="83" t="s">
        <v>336</v>
      </c>
      <c r="Q68" s="84" t="s">
        <v>852</v>
      </c>
      <c r="R68" s="85" t="s">
        <v>853</v>
      </c>
      <c r="S68" s="82" t="s">
        <v>337</v>
      </c>
      <c r="T68" s="86">
        <v>1</v>
      </c>
      <c r="U68" s="87" t="s">
        <v>269</v>
      </c>
      <c r="V68" s="18" t="s">
        <v>1027</v>
      </c>
      <c r="W68" s="420"/>
      <c r="X68" s="420"/>
      <c r="Y68" s="420"/>
      <c r="Z68" s="420"/>
      <c r="AA68" s="420"/>
      <c r="AB68" s="420"/>
      <c r="AC68" s="420"/>
      <c r="AD68" s="420"/>
      <c r="AE68" s="420"/>
      <c r="AF68" s="420"/>
      <c r="AG68" s="420"/>
      <c r="AH68" s="420"/>
      <c r="AI68" s="420"/>
      <c r="AJ68" s="420"/>
      <c r="AK68" s="420"/>
      <c r="AL68" s="420"/>
      <c r="AM68" s="420"/>
      <c r="AN68" s="420"/>
      <c r="AO68" s="420"/>
      <c r="AP68" s="420"/>
      <c r="AQ68" s="420"/>
      <c r="AR68" s="420"/>
      <c r="AS68" s="420"/>
      <c r="AT68" s="420"/>
      <c r="AU68" s="420"/>
      <c r="AV68" s="420"/>
      <c r="AW68" s="420"/>
      <c r="AX68" s="420"/>
      <c r="AY68" s="420"/>
      <c r="AZ68" s="420"/>
      <c r="BA68" s="420"/>
      <c r="BB68" s="420"/>
      <c r="BC68" s="420"/>
      <c r="BD68" s="420"/>
      <c r="BE68" s="420"/>
      <c r="BF68" s="420"/>
      <c r="BG68" s="420"/>
      <c r="BH68" s="420"/>
      <c r="BI68" s="420"/>
      <c r="BJ68" s="420"/>
      <c r="BK68" s="420"/>
      <c r="BL68" s="420"/>
      <c r="BM68" s="420"/>
      <c r="BN68" s="420"/>
      <c r="BO68" s="420"/>
      <c r="BP68" s="420"/>
      <c r="BQ68" s="420"/>
      <c r="BR68" s="420"/>
      <c r="BS68" s="420"/>
      <c r="BT68" s="420"/>
      <c r="BU68" s="420"/>
      <c r="BV68" s="420"/>
    </row>
    <row r="69" spans="1:75" s="5" customFormat="1" ht="299.25" hidden="1" customHeight="1" outlineLevel="2">
      <c r="A69" s="99">
        <v>40</v>
      </c>
      <c r="B69" s="343" t="s">
        <v>712</v>
      </c>
      <c r="C69" s="282" t="s">
        <v>211</v>
      </c>
      <c r="D69" s="113" t="s">
        <v>901</v>
      </c>
      <c r="E69" s="282" t="s">
        <v>713</v>
      </c>
      <c r="F69" s="301" t="s">
        <v>902</v>
      </c>
      <c r="G69" s="301" t="s">
        <v>903</v>
      </c>
      <c r="H69" s="56" t="s">
        <v>132</v>
      </c>
      <c r="I69" s="76" t="s">
        <v>139</v>
      </c>
      <c r="J69" s="112" t="str">
        <f t="array" ref="J69">INDEX(evaluacion,MATCH(H69&amp;I69,impacto&amp;probabilidad,0))</f>
        <v>4 = Zona de riesgo alta. Reducir el riesgo. Evitar el riesgo compartir o transferir.</v>
      </c>
      <c r="K69" s="9" t="s">
        <v>168</v>
      </c>
      <c r="L69" s="9" t="s">
        <v>20</v>
      </c>
      <c r="M69" s="301" t="s">
        <v>904</v>
      </c>
      <c r="N69" s="112" t="str">
        <f t="array" aca="1" ref="N69" ca="1">OFFSET(valoracion,MATCH(J69&amp;K69&amp;L69,evaluacion2&amp;controles&amp;tipo,0),0)</f>
        <v>4 = Zona de riesgo alta. Reducir el riesgo. Evitar el riesgo compartir o transferir.</v>
      </c>
      <c r="O69" s="83" t="s">
        <v>3</v>
      </c>
      <c r="P69" s="301" t="s">
        <v>714</v>
      </c>
      <c r="Q69" s="301" t="s">
        <v>715</v>
      </c>
      <c r="R69" s="85" t="s">
        <v>339</v>
      </c>
      <c r="S69" s="301" t="s">
        <v>905</v>
      </c>
      <c r="T69" s="86">
        <v>0</v>
      </c>
      <c r="U69" s="87" t="s">
        <v>249</v>
      </c>
      <c r="V69" s="267" t="s">
        <v>1028</v>
      </c>
      <c r="W69" s="420"/>
      <c r="X69" s="420"/>
      <c r="Y69" s="420"/>
      <c r="Z69" s="420"/>
      <c r="AA69" s="420"/>
      <c r="AB69" s="420"/>
      <c r="AC69" s="420"/>
      <c r="AD69" s="420"/>
      <c r="AE69" s="420"/>
      <c r="AF69" s="420"/>
      <c r="AG69" s="420"/>
      <c r="AH69" s="420"/>
      <c r="AI69" s="420"/>
      <c r="AJ69" s="420"/>
      <c r="AK69" s="420"/>
      <c r="AL69" s="420"/>
      <c r="AM69" s="420"/>
      <c r="AN69" s="420"/>
      <c r="AO69" s="420"/>
      <c r="AP69" s="420"/>
      <c r="AQ69" s="420"/>
      <c r="AR69" s="420"/>
      <c r="AS69" s="420"/>
      <c r="AT69" s="420"/>
      <c r="AU69" s="420"/>
      <c r="AV69" s="420"/>
      <c r="AW69" s="420"/>
      <c r="AX69" s="420"/>
      <c r="AY69" s="420"/>
      <c r="AZ69" s="420"/>
      <c r="BA69" s="420"/>
      <c r="BB69" s="420"/>
      <c r="BC69" s="420"/>
      <c r="BD69" s="420"/>
      <c r="BE69" s="420"/>
      <c r="BF69" s="420"/>
      <c r="BG69" s="420"/>
      <c r="BH69" s="420"/>
      <c r="BI69" s="420"/>
      <c r="BJ69" s="420"/>
      <c r="BK69" s="420"/>
      <c r="BL69" s="420"/>
      <c r="BM69" s="420"/>
      <c r="BN69" s="420"/>
      <c r="BO69" s="420"/>
      <c r="BP69" s="420"/>
      <c r="BQ69" s="420"/>
      <c r="BR69" s="420"/>
      <c r="BS69" s="420"/>
      <c r="BT69" s="420"/>
      <c r="BU69" s="420"/>
      <c r="BV69" s="420"/>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20"/>
      <c r="X70" s="420"/>
      <c r="Y70" s="420"/>
      <c r="Z70" s="420"/>
      <c r="AA70" s="420"/>
      <c r="AB70" s="420"/>
      <c r="AC70" s="420"/>
      <c r="AD70" s="420"/>
      <c r="AE70" s="420"/>
      <c r="AF70" s="420"/>
      <c r="AG70" s="420"/>
      <c r="AH70" s="420"/>
      <c r="AI70" s="420"/>
      <c r="AJ70" s="420"/>
      <c r="AK70" s="420"/>
      <c r="AL70" s="420"/>
      <c r="AM70" s="420"/>
      <c r="AN70" s="420"/>
      <c r="AO70" s="420"/>
      <c r="AP70" s="420"/>
      <c r="AQ70" s="420"/>
      <c r="AR70" s="420"/>
      <c r="AS70" s="420"/>
      <c r="AT70" s="420"/>
      <c r="AU70" s="420"/>
      <c r="AV70" s="420"/>
      <c r="AW70" s="420"/>
      <c r="AX70" s="420"/>
      <c r="AY70" s="420"/>
      <c r="AZ70" s="420"/>
      <c r="BA70" s="420"/>
      <c r="BB70" s="420"/>
      <c r="BC70" s="420"/>
      <c r="BD70" s="420"/>
      <c r="BE70" s="420"/>
      <c r="BF70" s="420"/>
      <c r="BG70" s="420"/>
      <c r="BH70" s="420"/>
      <c r="BI70" s="420"/>
      <c r="BJ70" s="420"/>
      <c r="BK70" s="420"/>
      <c r="BL70" s="420"/>
      <c r="BM70" s="420"/>
      <c r="BN70" s="420"/>
      <c r="BO70" s="420"/>
      <c r="BP70" s="420"/>
      <c r="BQ70" s="420"/>
      <c r="BR70" s="420"/>
      <c r="BS70" s="420"/>
      <c r="BT70" s="420"/>
      <c r="BU70" s="420"/>
      <c r="BV70" s="420"/>
    </row>
    <row r="71" spans="1:75" s="5" customFormat="1" ht="29.25" customHeight="1" collapsed="1">
      <c r="A71" s="409" t="s">
        <v>332</v>
      </c>
      <c r="B71" s="409"/>
      <c r="C71" s="409"/>
      <c r="D71" s="409"/>
      <c r="E71" s="409"/>
      <c r="F71" s="409"/>
      <c r="G71" s="409"/>
      <c r="H71" s="411"/>
      <c r="I71" s="411"/>
      <c r="J71" s="411"/>
      <c r="K71" s="411"/>
      <c r="L71" s="411"/>
      <c r="M71" s="411"/>
      <c r="N71" s="411"/>
      <c r="O71" s="411"/>
      <c r="P71" s="411"/>
      <c r="Q71" s="411"/>
      <c r="R71" s="411"/>
      <c r="S71" s="411"/>
      <c r="T71" s="411"/>
      <c r="U71" s="411"/>
      <c r="V71" s="411"/>
      <c r="W71" s="420"/>
      <c r="X71" s="420"/>
      <c r="Y71" s="420"/>
      <c r="Z71" s="420"/>
      <c r="AA71" s="420"/>
      <c r="AB71" s="420"/>
      <c r="AC71" s="420"/>
      <c r="AD71" s="420"/>
      <c r="AE71" s="420"/>
      <c r="AF71" s="420"/>
      <c r="AG71" s="420"/>
      <c r="AH71" s="420"/>
      <c r="AI71" s="420"/>
      <c r="AJ71" s="420"/>
      <c r="AK71" s="420"/>
      <c r="AL71" s="420"/>
      <c r="AM71" s="420"/>
      <c r="AN71" s="420"/>
      <c r="AO71" s="420"/>
      <c r="AP71" s="420"/>
      <c r="AQ71" s="420"/>
      <c r="AR71" s="420"/>
      <c r="AS71" s="420"/>
      <c r="AT71" s="420"/>
      <c r="AU71" s="420"/>
      <c r="AV71" s="420"/>
      <c r="AW71" s="420"/>
      <c r="AX71" s="420"/>
      <c r="AY71" s="420"/>
      <c r="AZ71" s="420"/>
      <c r="BA71" s="420"/>
      <c r="BB71" s="420"/>
      <c r="BC71" s="420"/>
      <c r="BD71" s="420"/>
      <c r="BE71" s="420"/>
      <c r="BF71" s="420"/>
      <c r="BG71" s="420"/>
      <c r="BH71" s="420"/>
      <c r="BI71" s="420"/>
      <c r="BJ71" s="420"/>
      <c r="BK71" s="420"/>
      <c r="BL71" s="420"/>
      <c r="BM71" s="420"/>
      <c r="BN71" s="420"/>
      <c r="BO71" s="420"/>
      <c r="BP71" s="420"/>
      <c r="BQ71" s="420"/>
      <c r="BR71" s="420"/>
      <c r="BS71" s="420"/>
      <c r="BT71" s="420"/>
      <c r="BU71" s="420"/>
      <c r="BV71" s="420"/>
    </row>
    <row r="72" spans="1:75" s="5" customFormat="1" ht="39" hidden="1" customHeight="1" outlineLevel="1">
      <c r="A72" s="83"/>
      <c r="B72" s="116" t="s">
        <v>9</v>
      </c>
      <c r="C72" s="116" t="s">
        <v>196</v>
      </c>
      <c r="D72" s="116" t="s">
        <v>8</v>
      </c>
      <c r="E72" s="116" t="s">
        <v>340</v>
      </c>
      <c r="F72" s="116" t="s">
        <v>198</v>
      </c>
      <c r="G72" s="117" t="s">
        <v>199</v>
      </c>
      <c r="H72" s="8" t="s">
        <v>10</v>
      </c>
      <c r="I72" s="8" t="s">
        <v>11</v>
      </c>
      <c r="J72" s="8" t="s">
        <v>12</v>
      </c>
      <c r="K72" s="8" t="s">
        <v>124</v>
      </c>
      <c r="L72" s="8" t="s">
        <v>138</v>
      </c>
      <c r="M72" s="8" t="s">
        <v>125</v>
      </c>
      <c r="N72" s="8" t="s">
        <v>13</v>
      </c>
      <c r="O72" s="8" t="s">
        <v>180</v>
      </c>
      <c r="P72" s="8" t="s">
        <v>14</v>
      </c>
      <c r="Q72" s="8" t="s">
        <v>126</v>
      </c>
      <c r="R72" s="8" t="s">
        <v>181</v>
      </c>
      <c r="S72" s="8" t="s">
        <v>219</v>
      </c>
      <c r="T72" s="8" t="s">
        <v>220</v>
      </c>
      <c r="U72" s="8" t="s">
        <v>127</v>
      </c>
      <c r="V72" s="8" t="s">
        <v>1</v>
      </c>
      <c r="W72" s="420"/>
      <c r="X72" s="420"/>
      <c r="Y72" s="420"/>
      <c r="Z72" s="420"/>
      <c r="AA72" s="420"/>
      <c r="AB72" s="420"/>
      <c r="AC72" s="420"/>
      <c r="AD72" s="420"/>
      <c r="AE72" s="420"/>
      <c r="AF72" s="420"/>
      <c r="AG72" s="420"/>
      <c r="AH72" s="420"/>
      <c r="AI72" s="420"/>
      <c r="AJ72" s="420"/>
      <c r="AK72" s="420"/>
      <c r="AL72" s="420"/>
      <c r="AM72" s="420"/>
      <c r="AN72" s="420"/>
      <c r="AO72" s="420"/>
      <c r="AP72" s="420"/>
      <c r="AQ72" s="420"/>
      <c r="AR72" s="420"/>
      <c r="AS72" s="420"/>
      <c r="AT72" s="420"/>
      <c r="AU72" s="420"/>
      <c r="AV72" s="420"/>
      <c r="AW72" s="420"/>
      <c r="AX72" s="420"/>
      <c r="AY72" s="420"/>
      <c r="AZ72" s="420"/>
      <c r="BA72" s="420"/>
      <c r="BB72" s="420"/>
      <c r="BC72" s="420"/>
      <c r="BD72" s="420"/>
      <c r="BE72" s="420"/>
      <c r="BF72" s="420"/>
      <c r="BG72" s="420"/>
      <c r="BH72" s="420"/>
      <c r="BI72" s="420"/>
      <c r="BJ72" s="420"/>
      <c r="BK72" s="420"/>
      <c r="BL72" s="420"/>
      <c r="BM72" s="420"/>
      <c r="BN72" s="420"/>
      <c r="BO72" s="420"/>
      <c r="BP72" s="420"/>
      <c r="BQ72" s="420"/>
      <c r="BR72" s="420"/>
      <c r="BS72" s="420"/>
      <c r="BT72" s="420"/>
      <c r="BU72" s="420"/>
      <c r="BV72" s="420"/>
    </row>
    <row r="73" spans="1:75" s="5" customFormat="1" ht="171" hidden="1" customHeight="1" outlineLevel="1">
      <c r="A73" s="306">
        <v>41</v>
      </c>
      <c r="B73" s="348" t="s">
        <v>859</v>
      </c>
      <c r="C73" s="308" t="s">
        <v>211</v>
      </c>
      <c r="D73" s="311" t="s">
        <v>858</v>
      </c>
      <c r="E73" s="326" t="s">
        <v>860</v>
      </c>
      <c r="F73" s="311" t="s">
        <v>861</v>
      </c>
      <c r="G73" s="349" t="s">
        <v>862</v>
      </c>
      <c r="H73" s="56" t="s">
        <v>132</v>
      </c>
      <c r="I73" s="291" t="s">
        <v>139</v>
      </c>
      <c r="J73" s="292" t="str">
        <f t="array" ref="J73">INDEX(evaluacion,MATCH(H73&amp;I73,impacto&amp;probabilidad,0))</f>
        <v>4 = Zona de riesgo alta. Reducir el riesgo. Evitar el riesgo compartir o transferir.</v>
      </c>
      <c r="K73" s="293" t="s">
        <v>168</v>
      </c>
      <c r="L73" s="293" t="s">
        <v>20</v>
      </c>
      <c r="M73" s="298" t="s">
        <v>863</v>
      </c>
      <c r="N73" s="112" t="str">
        <f t="array" aca="1" ref="N73" ca="1">OFFSET(valoracion,MATCH(J73&amp;K73&amp;L73,evaluacion2&amp;controles&amp;tipo,0),0)</f>
        <v>4 = Zona de riesgo alta. Reducir el riesgo. Evitar el riesgo compartir o transferir.</v>
      </c>
      <c r="O73" s="303" t="s">
        <v>864</v>
      </c>
      <c r="P73" s="298" t="s">
        <v>865</v>
      </c>
      <c r="Q73" s="298" t="s">
        <v>866</v>
      </c>
      <c r="R73" s="118" t="s">
        <v>288</v>
      </c>
      <c r="S73" s="307" t="s">
        <v>867</v>
      </c>
      <c r="T73" s="120">
        <v>0</v>
      </c>
      <c r="U73" s="121" t="s">
        <v>249</v>
      </c>
      <c r="V73" s="267" t="s">
        <v>1002</v>
      </c>
      <c r="W73" s="420"/>
      <c r="X73" s="420"/>
      <c r="Y73" s="420"/>
      <c r="Z73" s="420"/>
      <c r="AA73" s="420"/>
      <c r="AB73" s="420"/>
      <c r="AC73" s="420"/>
      <c r="AD73" s="420"/>
      <c r="AE73" s="420"/>
      <c r="AF73" s="420"/>
      <c r="AG73" s="420"/>
      <c r="AH73" s="420"/>
      <c r="AI73" s="420"/>
      <c r="AJ73" s="420"/>
      <c r="AK73" s="420"/>
      <c r="AL73" s="420"/>
      <c r="AM73" s="420"/>
      <c r="AN73" s="420"/>
      <c r="AO73" s="420"/>
      <c r="AP73" s="420"/>
      <c r="AQ73" s="420"/>
      <c r="AR73" s="420"/>
      <c r="AS73" s="420"/>
      <c r="AT73" s="420"/>
      <c r="AU73" s="420"/>
      <c r="AV73" s="420"/>
      <c r="AW73" s="420"/>
      <c r="AX73" s="420"/>
      <c r="AY73" s="420"/>
      <c r="AZ73" s="420"/>
      <c r="BA73" s="420"/>
      <c r="BB73" s="420"/>
      <c r="BC73" s="420"/>
      <c r="BD73" s="420"/>
      <c r="BE73" s="420"/>
      <c r="BF73" s="420"/>
      <c r="BG73" s="420"/>
      <c r="BH73" s="420"/>
      <c r="BI73" s="420"/>
      <c r="BJ73" s="420"/>
      <c r="BK73" s="420"/>
      <c r="BL73" s="420"/>
      <c r="BM73" s="420"/>
      <c r="BN73" s="420"/>
      <c r="BO73" s="420"/>
      <c r="BP73" s="420"/>
      <c r="BQ73" s="420"/>
      <c r="BR73" s="420"/>
      <c r="BS73" s="420"/>
      <c r="BT73" s="420"/>
      <c r="BU73" s="420"/>
      <c r="BV73" s="420"/>
    </row>
    <row r="74" spans="1:75" s="5" customFormat="1" ht="178.5" hidden="1" customHeight="1" outlineLevel="1">
      <c r="A74" s="88">
        <v>42</v>
      </c>
      <c r="B74" s="350" t="s">
        <v>959</v>
      </c>
      <c r="C74" s="282" t="s">
        <v>211</v>
      </c>
      <c r="D74" s="113" t="s">
        <v>868</v>
      </c>
      <c r="E74" s="301" t="s">
        <v>869</v>
      </c>
      <c r="F74" s="113" t="s">
        <v>870</v>
      </c>
      <c r="G74" s="351" t="s">
        <v>871</v>
      </c>
      <c r="H74" s="56" t="s">
        <v>132</v>
      </c>
      <c r="I74" s="76" t="s">
        <v>139</v>
      </c>
      <c r="J74" s="112" t="str">
        <f t="array" ref="J74">INDEX(evaluacion,MATCH(H74&amp;I74,impacto&amp;probabilidad,0))</f>
        <v>4 = Zona de riesgo alta. Reducir el riesgo. Evitar el riesgo compartir o transferir.</v>
      </c>
      <c r="K74" s="9" t="s">
        <v>168</v>
      </c>
      <c r="L74" s="9" t="s">
        <v>20</v>
      </c>
      <c r="M74" s="96" t="s">
        <v>873</v>
      </c>
      <c r="N74" s="112" t="str">
        <f t="array" aca="1" ref="N74" ca="1">OFFSET(valoracion,MATCH(J74&amp;K74&amp;L74,evaluacion2&amp;controles&amp;tipo,0),0)</f>
        <v>4 = Zona de riesgo alta. Reducir el riesgo. Evitar el riesgo compartir o transferir.</v>
      </c>
      <c r="O74" s="90" t="s">
        <v>3</v>
      </c>
      <c r="P74" s="118" t="s">
        <v>874</v>
      </c>
      <c r="Q74" s="118" t="s">
        <v>875</v>
      </c>
      <c r="R74" s="118" t="s">
        <v>288</v>
      </c>
      <c r="S74" s="356" t="s">
        <v>299</v>
      </c>
      <c r="T74" s="120">
        <v>0</v>
      </c>
      <c r="U74" s="121" t="s">
        <v>249</v>
      </c>
      <c r="V74" s="267" t="s">
        <v>1003</v>
      </c>
      <c r="W74" s="420"/>
      <c r="X74" s="420"/>
      <c r="Y74" s="420"/>
      <c r="Z74" s="420"/>
      <c r="AA74" s="420"/>
      <c r="AB74" s="420"/>
      <c r="AC74" s="420"/>
      <c r="AD74" s="420"/>
      <c r="AE74" s="420"/>
      <c r="AF74" s="420"/>
      <c r="AG74" s="420"/>
      <c r="AH74" s="420"/>
      <c r="AI74" s="420"/>
      <c r="AJ74" s="420"/>
      <c r="AK74" s="420"/>
      <c r="AL74" s="420"/>
      <c r="AM74" s="420"/>
      <c r="AN74" s="420"/>
      <c r="AO74" s="420"/>
      <c r="AP74" s="420"/>
      <c r="AQ74" s="420"/>
      <c r="AR74" s="420"/>
      <c r="AS74" s="420"/>
      <c r="AT74" s="420"/>
      <c r="AU74" s="420"/>
      <c r="AV74" s="420"/>
      <c r="AW74" s="420"/>
      <c r="AX74" s="420"/>
      <c r="AY74" s="420"/>
      <c r="AZ74" s="420"/>
      <c r="BA74" s="420"/>
      <c r="BB74" s="420"/>
      <c r="BC74" s="420"/>
      <c r="BD74" s="420"/>
      <c r="BE74" s="420"/>
      <c r="BF74" s="420"/>
      <c r="BG74" s="420"/>
      <c r="BH74" s="420"/>
      <c r="BI74" s="420"/>
      <c r="BJ74" s="420"/>
      <c r="BK74" s="420"/>
      <c r="BL74" s="420"/>
      <c r="BM74" s="420"/>
      <c r="BN74" s="420"/>
      <c r="BO74" s="420"/>
      <c r="BP74" s="420"/>
      <c r="BQ74" s="420"/>
      <c r="BR74" s="420"/>
      <c r="BS74" s="420"/>
      <c r="BT74" s="420"/>
      <c r="BU74" s="420"/>
      <c r="BV74" s="420"/>
    </row>
    <row r="75" spans="1:75" s="5" customFormat="1" ht="177.75" hidden="1" customHeight="1" outlineLevel="1">
      <c r="A75" s="306">
        <v>43</v>
      </c>
      <c r="B75" s="348" t="s">
        <v>876</v>
      </c>
      <c r="C75" s="308" t="s">
        <v>211</v>
      </c>
      <c r="D75" s="311" t="s">
        <v>877</v>
      </c>
      <c r="E75" s="326" t="s">
        <v>879</v>
      </c>
      <c r="F75" s="311" t="s">
        <v>878</v>
      </c>
      <c r="G75" s="349" t="s">
        <v>880</v>
      </c>
      <c r="H75" s="56" t="s">
        <v>132</v>
      </c>
      <c r="I75" s="291" t="s">
        <v>139</v>
      </c>
      <c r="J75" s="292" t="str">
        <f t="array" ref="J75">INDEX(evaluacion,MATCH(H75&amp;I75,impacto&amp;probabilidad,0))</f>
        <v>4 = Zona de riesgo alta. Reducir el riesgo. Evitar el riesgo compartir o transferir.</v>
      </c>
      <c r="K75" s="293" t="s">
        <v>168</v>
      </c>
      <c r="L75" s="293" t="s">
        <v>20</v>
      </c>
      <c r="M75" s="118" t="s">
        <v>872</v>
      </c>
      <c r="N75" s="357" t="str">
        <f t="array" aca="1" ref="N75" ca="1">OFFSET(valoracion,MATCH(J75&amp;K75&amp;L75,evaluacion2&amp;controles&amp;tipo,0),0)</f>
        <v>4 = Zona de riesgo alta. Reducir el riesgo. Evitar el riesgo compartir o transferir.</v>
      </c>
      <c r="O75" s="294" t="s">
        <v>3</v>
      </c>
      <c r="P75" s="118" t="s">
        <v>874</v>
      </c>
      <c r="Q75" s="118" t="s">
        <v>875</v>
      </c>
      <c r="R75" s="118" t="s">
        <v>288</v>
      </c>
      <c r="S75" s="119" t="s">
        <v>341</v>
      </c>
      <c r="T75" s="120">
        <v>0</v>
      </c>
      <c r="U75" s="121" t="s">
        <v>249</v>
      </c>
      <c r="V75" s="267" t="s">
        <v>1004</v>
      </c>
      <c r="W75" s="420"/>
      <c r="X75" s="420"/>
      <c r="Y75" s="420"/>
      <c r="Z75" s="420"/>
      <c r="AA75" s="420"/>
      <c r="AB75" s="420"/>
      <c r="AC75" s="420"/>
      <c r="AD75" s="420"/>
      <c r="AE75" s="420"/>
      <c r="AF75" s="420"/>
      <c r="AG75" s="420"/>
      <c r="AH75" s="420"/>
      <c r="AI75" s="420"/>
      <c r="AJ75" s="420"/>
      <c r="AK75" s="420"/>
      <c r="AL75" s="420"/>
      <c r="AM75" s="420"/>
      <c r="AN75" s="420"/>
      <c r="AO75" s="420"/>
      <c r="AP75" s="420"/>
      <c r="AQ75" s="420"/>
      <c r="AR75" s="420"/>
      <c r="AS75" s="420"/>
      <c r="AT75" s="420"/>
      <c r="AU75" s="420"/>
      <c r="AV75" s="420"/>
      <c r="AW75" s="420"/>
      <c r="AX75" s="420"/>
      <c r="AY75" s="420"/>
      <c r="AZ75" s="420"/>
      <c r="BA75" s="420"/>
      <c r="BB75" s="420"/>
      <c r="BC75" s="420"/>
      <c r="BD75" s="420"/>
      <c r="BE75" s="420"/>
      <c r="BF75" s="420"/>
      <c r="BG75" s="420"/>
      <c r="BH75" s="420"/>
      <c r="BI75" s="420"/>
      <c r="BJ75" s="420"/>
      <c r="BK75" s="420"/>
      <c r="BL75" s="420"/>
      <c r="BM75" s="420"/>
      <c r="BN75" s="420"/>
      <c r="BO75" s="420"/>
      <c r="BP75" s="420"/>
      <c r="BQ75" s="420"/>
      <c r="BR75" s="420"/>
      <c r="BS75" s="420"/>
      <c r="BT75" s="420"/>
      <c r="BU75" s="420"/>
      <c r="BV75" s="420"/>
    </row>
    <row r="76" spans="1:75" s="5" customFormat="1" ht="189.75" hidden="1" customHeight="1" outlineLevel="1">
      <c r="A76" s="88">
        <v>44</v>
      </c>
      <c r="B76" s="352" t="s">
        <v>881</v>
      </c>
      <c r="C76" s="79" t="s">
        <v>211</v>
      </c>
      <c r="D76" s="353" t="s">
        <v>883</v>
      </c>
      <c r="E76" s="353" t="s">
        <v>882</v>
      </c>
      <c r="F76" s="113" t="s">
        <v>884</v>
      </c>
      <c r="G76" s="354" t="s">
        <v>886</v>
      </c>
      <c r="H76" s="56" t="s">
        <v>132</v>
      </c>
      <c r="I76" s="76" t="s">
        <v>139</v>
      </c>
      <c r="J76" s="112" t="str">
        <f t="array" ref="J76">INDEX(evaluacion,MATCH(H76&amp;I76,impacto&amp;probabilidad,0))</f>
        <v>4 = Zona de riesgo alta. Reducir el riesgo. Evitar el riesgo compartir o transferir.</v>
      </c>
      <c r="K76" s="9" t="s">
        <v>168</v>
      </c>
      <c r="L76" s="9" t="s">
        <v>20</v>
      </c>
      <c r="M76" s="96" t="s">
        <v>885</v>
      </c>
      <c r="N76" s="112" t="str">
        <f t="array" aca="1" ref="N76" ca="1">OFFSET(valoracion,MATCH(J76&amp;K76&amp;L76,evaluacion2&amp;controles&amp;tipo,0),0)</f>
        <v>4 = Zona de riesgo alta. Reducir el riesgo. Evitar el riesgo compartir o transferir.</v>
      </c>
      <c r="O76" s="90" t="s">
        <v>3</v>
      </c>
      <c r="P76" s="118" t="s">
        <v>887</v>
      </c>
      <c r="Q76" s="118" t="s">
        <v>888</v>
      </c>
      <c r="R76" s="118" t="s">
        <v>226</v>
      </c>
      <c r="S76" s="119" t="s">
        <v>344</v>
      </c>
      <c r="T76" s="120">
        <v>0</v>
      </c>
      <c r="U76" s="121" t="s">
        <v>249</v>
      </c>
      <c r="V76" s="267" t="s">
        <v>1005</v>
      </c>
      <c r="W76" s="420"/>
      <c r="X76" s="420"/>
      <c r="Y76" s="420"/>
      <c r="Z76" s="420"/>
      <c r="AA76" s="420"/>
      <c r="AB76" s="420"/>
      <c r="AC76" s="420"/>
      <c r="AD76" s="420"/>
      <c r="AE76" s="420"/>
      <c r="AF76" s="420"/>
      <c r="AG76" s="420"/>
      <c r="AH76" s="420"/>
      <c r="AI76" s="420"/>
      <c r="AJ76" s="420"/>
      <c r="AK76" s="420"/>
      <c r="AL76" s="420"/>
      <c r="AM76" s="420"/>
      <c r="AN76" s="420"/>
      <c r="AO76" s="420"/>
      <c r="AP76" s="420"/>
      <c r="AQ76" s="420"/>
      <c r="AR76" s="420"/>
      <c r="AS76" s="420"/>
      <c r="AT76" s="420"/>
      <c r="AU76" s="420"/>
      <c r="AV76" s="420"/>
      <c r="AW76" s="420"/>
      <c r="AX76" s="420"/>
      <c r="AY76" s="420"/>
      <c r="AZ76" s="420"/>
      <c r="BA76" s="420"/>
      <c r="BB76" s="420"/>
      <c r="BC76" s="420"/>
      <c r="BD76" s="420"/>
      <c r="BE76" s="420"/>
      <c r="BF76" s="420"/>
      <c r="BG76" s="420"/>
      <c r="BH76" s="420"/>
      <c r="BI76" s="420"/>
      <c r="BJ76" s="420"/>
      <c r="BK76" s="420"/>
      <c r="BL76" s="420"/>
      <c r="BM76" s="420"/>
      <c r="BN76" s="420"/>
      <c r="BO76" s="420"/>
      <c r="BP76" s="420"/>
      <c r="BQ76" s="420"/>
      <c r="BR76" s="420"/>
      <c r="BS76" s="420"/>
      <c r="BT76" s="420"/>
      <c r="BU76" s="420"/>
      <c r="BV76" s="420"/>
    </row>
    <row r="77" spans="1:75" s="5" customFormat="1" ht="168" hidden="1" customHeight="1" outlineLevel="1">
      <c r="A77" s="88">
        <v>45</v>
      </c>
      <c r="B77" s="352" t="s">
        <v>889</v>
      </c>
      <c r="C77" s="79" t="s">
        <v>211</v>
      </c>
      <c r="D77" s="338" t="s">
        <v>890</v>
      </c>
      <c r="E77" s="355" t="s">
        <v>892</v>
      </c>
      <c r="F77" s="113" t="s">
        <v>891</v>
      </c>
      <c r="G77" s="354" t="s">
        <v>893</v>
      </c>
      <c r="H77" s="56" t="s">
        <v>132</v>
      </c>
      <c r="I77" s="76" t="s">
        <v>139</v>
      </c>
      <c r="J77" s="112" t="str">
        <f t="array" ref="J77">INDEX(evaluacion,MATCH(H77&amp;I77,impacto&amp;probabilidad,0))</f>
        <v>4 = Zona de riesgo alta. Reducir el riesgo. Evitar el riesgo compartir o transferir.</v>
      </c>
      <c r="K77" s="9" t="s">
        <v>168</v>
      </c>
      <c r="L77" s="9" t="s">
        <v>20</v>
      </c>
      <c r="M77" s="338" t="s">
        <v>872</v>
      </c>
      <c r="N77" s="112" t="str">
        <f t="array" aca="1" ref="N77" ca="1">OFFSET(valoracion,MATCH(J77&amp;K77&amp;L77,evaluacion2&amp;controles&amp;tipo,0),0)</f>
        <v>4 = Zona de riesgo alta. Reducir el riesgo. Evitar el riesgo compartir o transferir.</v>
      </c>
      <c r="O77" s="90" t="s">
        <v>3</v>
      </c>
      <c r="P77" s="118" t="s">
        <v>894</v>
      </c>
      <c r="Q77" s="118" t="s">
        <v>895</v>
      </c>
      <c r="R77" s="118" t="s">
        <v>288</v>
      </c>
      <c r="S77" s="119" t="s">
        <v>345</v>
      </c>
      <c r="T77" s="120">
        <v>0</v>
      </c>
      <c r="U77" s="121" t="s">
        <v>249</v>
      </c>
      <c r="V77" s="267" t="s">
        <v>1005</v>
      </c>
      <c r="W77" s="420"/>
      <c r="X77" s="420"/>
      <c r="Y77" s="420"/>
      <c r="Z77" s="420"/>
      <c r="AA77" s="420"/>
      <c r="AB77" s="420"/>
      <c r="AC77" s="420"/>
      <c r="AD77" s="420"/>
      <c r="AE77" s="420"/>
      <c r="AF77" s="420"/>
      <c r="AG77" s="420"/>
      <c r="AH77" s="420"/>
      <c r="AI77" s="420"/>
      <c r="AJ77" s="420"/>
      <c r="AK77" s="420"/>
      <c r="AL77" s="420"/>
      <c r="AM77" s="420"/>
      <c r="AN77" s="420"/>
      <c r="AO77" s="420"/>
      <c r="AP77" s="420"/>
      <c r="AQ77" s="420"/>
      <c r="AR77" s="420"/>
      <c r="AS77" s="420"/>
      <c r="AT77" s="420"/>
      <c r="AU77" s="420"/>
      <c r="AV77" s="420"/>
      <c r="AW77" s="420"/>
      <c r="AX77" s="420"/>
      <c r="AY77" s="420"/>
      <c r="AZ77" s="420"/>
      <c r="BA77" s="420"/>
      <c r="BB77" s="420"/>
      <c r="BC77" s="420"/>
      <c r="BD77" s="420"/>
      <c r="BE77" s="420"/>
      <c r="BF77" s="420"/>
      <c r="BG77" s="420"/>
      <c r="BH77" s="420"/>
      <c r="BI77" s="420"/>
      <c r="BJ77" s="420"/>
      <c r="BK77" s="420"/>
      <c r="BL77" s="420"/>
      <c r="BM77" s="420"/>
      <c r="BN77" s="420"/>
      <c r="BO77" s="420"/>
      <c r="BP77" s="420"/>
      <c r="BQ77" s="420"/>
      <c r="BR77" s="420"/>
      <c r="BS77" s="420"/>
      <c r="BT77" s="420"/>
      <c r="BU77" s="420"/>
      <c r="BV77" s="420"/>
    </row>
    <row r="78" spans="1:75" s="6" customFormat="1" ht="30" customHeight="1" collapsed="1">
      <c r="A78" s="409" t="s">
        <v>634</v>
      </c>
      <c r="B78" s="409"/>
      <c r="C78" s="409"/>
      <c r="D78" s="409"/>
      <c r="E78" s="409"/>
      <c r="F78" s="409"/>
      <c r="G78" s="409"/>
      <c r="H78" s="410" t="s">
        <v>612</v>
      </c>
      <c r="I78" s="411"/>
      <c r="J78" s="411"/>
      <c r="K78" s="411"/>
      <c r="L78" s="411"/>
      <c r="M78" s="411"/>
      <c r="N78" s="411"/>
      <c r="O78" s="411"/>
      <c r="P78" s="411"/>
      <c r="Q78" s="411"/>
      <c r="R78" s="411"/>
      <c r="S78" s="411"/>
      <c r="T78" s="411"/>
      <c r="U78" s="411"/>
      <c r="V78" s="411"/>
      <c r="W78" s="420"/>
      <c r="X78" s="420"/>
      <c r="Y78" s="420"/>
      <c r="Z78" s="420"/>
      <c r="AA78" s="420"/>
      <c r="AB78" s="420"/>
      <c r="AC78" s="420"/>
      <c r="AD78" s="420"/>
      <c r="AE78" s="420"/>
      <c r="AF78" s="420"/>
      <c r="AG78" s="420"/>
      <c r="AH78" s="420"/>
      <c r="AI78" s="420"/>
      <c r="AJ78" s="420"/>
      <c r="AK78" s="420"/>
      <c r="AL78" s="420"/>
      <c r="AM78" s="420"/>
      <c r="AN78" s="420"/>
      <c r="AO78" s="420"/>
      <c r="AP78" s="420"/>
      <c r="AQ78" s="420"/>
      <c r="AR78" s="420"/>
      <c r="AS78" s="420"/>
      <c r="AT78" s="420"/>
      <c r="AU78" s="420"/>
      <c r="AV78" s="420"/>
      <c r="AW78" s="420"/>
      <c r="AX78" s="420"/>
      <c r="AY78" s="420"/>
      <c r="AZ78" s="420"/>
      <c r="BA78" s="420"/>
      <c r="BB78" s="420"/>
      <c r="BC78" s="420"/>
      <c r="BD78" s="420"/>
      <c r="BE78" s="420"/>
      <c r="BF78" s="420"/>
      <c r="BG78" s="420"/>
      <c r="BH78" s="420"/>
      <c r="BI78" s="420"/>
      <c r="BJ78" s="420"/>
      <c r="BK78" s="420"/>
      <c r="BL78" s="420"/>
      <c r="BM78" s="420"/>
      <c r="BN78" s="420"/>
      <c r="BO78" s="420"/>
      <c r="BP78" s="420"/>
      <c r="BQ78" s="420"/>
      <c r="BR78" s="420"/>
      <c r="BS78" s="420"/>
      <c r="BT78" s="420"/>
      <c r="BU78" s="420"/>
      <c r="BV78" s="420"/>
      <c r="BW78" s="259"/>
    </row>
    <row r="79" spans="1:75" s="13" customFormat="1" ht="123" hidden="1" customHeight="1" outlineLevel="1">
      <c r="A79" s="118">
        <v>46</v>
      </c>
      <c r="B79" s="118" t="s">
        <v>748</v>
      </c>
      <c r="C79" s="317" t="s">
        <v>210</v>
      </c>
      <c r="D79" s="118" t="s">
        <v>749</v>
      </c>
      <c r="E79" s="118" t="s">
        <v>750</v>
      </c>
      <c r="F79" s="118" t="s">
        <v>751</v>
      </c>
      <c r="G79" s="99" t="s">
        <v>752</v>
      </c>
      <c r="H79" s="56" t="s">
        <v>131</v>
      </c>
      <c r="I79" s="76" t="s">
        <v>136</v>
      </c>
      <c r="J79" s="112" t="str">
        <f t="array" ref="J79">INDEX(evaluacion,MATCH(H79&amp;I79,impacto&amp;probabilidad,0))</f>
        <v>8 = Zona de riesgo alta. Reducir el riesgo. Evitar el riesgo compartir o transferir.</v>
      </c>
      <c r="K79" s="9" t="s">
        <v>168</v>
      </c>
      <c r="L79" s="9" t="s">
        <v>20</v>
      </c>
      <c r="M79" s="118" t="s">
        <v>753</v>
      </c>
      <c r="N79" s="112" t="str">
        <f t="array" aca="1" ref="N79" ca="1">OFFSET(valoracion,MATCH(J79&amp;K79&amp;L79,evaluacion2&amp;controles&amp;tipo,0),0)</f>
        <v>4 = Zona de riesgo baja. Asumir el riesgo</v>
      </c>
      <c r="O79" s="99" t="s">
        <v>3</v>
      </c>
      <c r="P79" s="118" t="s">
        <v>755</v>
      </c>
      <c r="Q79" s="118" t="s">
        <v>754</v>
      </c>
      <c r="R79" s="99" t="s">
        <v>347</v>
      </c>
      <c r="S79" s="99" t="s">
        <v>856</v>
      </c>
      <c r="T79" s="97">
        <v>1</v>
      </c>
      <c r="U79" s="99" t="s">
        <v>269</v>
      </c>
      <c r="V79" s="83" t="s">
        <v>1020</v>
      </c>
      <c r="W79" s="420"/>
      <c r="X79" s="420"/>
      <c r="Y79" s="420"/>
      <c r="Z79" s="420"/>
      <c r="AA79" s="420"/>
      <c r="AB79" s="420"/>
      <c r="AC79" s="420"/>
      <c r="AD79" s="420"/>
      <c r="AE79" s="420"/>
      <c r="AF79" s="420"/>
      <c r="AG79" s="420"/>
      <c r="AH79" s="420"/>
      <c r="AI79" s="420"/>
      <c r="AJ79" s="420"/>
      <c r="AK79" s="420"/>
      <c r="AL79" s="420"/>
      <c r="AM79" s="420"/>
      <c r="AN79" s="420"/>
      <c r="AO79" s="420"/>
      <c r="AP79" s="420"/>
      <c r="AQ79" s="420"/>
      <c r="AR79" s="420"/>
      <c r="AS79" s="420"/>
      <c r="AT79" s="420"/>
      <c r="AU79" s="420"/>
      <c r="AV79" s="420"/>
      <c r="AW79" s="420"/>
      <c r="AX79" s="420"/>
      <c r="AY79" s="420"/>
      <c r="AZ79" s="420"/>
      <c r="BA79" s="420"/>
      <c r="BB79" s="420"/>
      <c r="BC79" s="420"/>
      <c r="BD79" s="420"/>
      <c r="BE79" s="420"/>
      <c r="BF79" s="420"/>
      <c r="BG79" s="420"/>
      <c r="BH79" s="420"/>
      <c r="BI79" s="420"/>
      <c r="BJ79" s="420"/>
      <c r="BK79" s="420"/>
      <c r="BL79" s="420"/>
      <c r="BM79" s="420"/>
      <c r="BN79" s="420"/>
      <c r="BO79" s="420"/>
      <c r="BP79" s="420"/>
      <c r="BQ79" s="420"/>
      <c r="BR79" s="420"/>
      <c r="BS79" s="420"/>
      <c r="BT79" s="420"/>
      <c r="BU79" s="420"/>
      <c r="BV79" s="420"/>
    </row>
    <row r="80" spans="1:75" s="13" customFormat="1" ht="115.5" hidden="1" customHeight="1" outlineLevel="1">
      <c r="A80" s="118">
        <v>43</v>
      </c>
      <c r="B80" s="118" t="s">
        <v>756</v>
      </c>
      <c r="C80" s="79" t="s">
        <v>207</v>
      </c>
      <c r="D80" s="118" t="s">
        <v>757</v>
      </c>
      <c r="E80" s="118" t="s">
        <v>948</v>
      </c>
      <c r="F80" s="118" t="s">
        <v>758</v>
      </c>
      <c r="G80" s="118" t="s">
        <v>759</v>
      </c>
      <c r="H80" s="56" t="s">
        <v>128</v>
      </c>
      <c r="I80" s="76" t="s">
        <v>136</v>
      </c>
      <c r="J80" s="112" t="str">
        <f t="array" ref="J80">INDEX(evaluacion,MATCH(H80&amp;I80,impacto&amp;probabilidad,0))</f>
        <v>12 = Zona de riesgo alta. Reducir el riesgo. Evitar el riesgo compartir o transferir.</v>
      </c>
      <c r="K80" s="9" t="s">
        <v>168</v>
      </c>
      <c r="L80" s="9" t="s">
        <v>20</v>
      </c>
      <c r="M80" s="118" t="s">
        <v>348</v>
      </c>
      <c r="N80" s="112" t="str">
        <f t="array" aca="1" ref="N80" ca="1">OFFSET(valoracion,MATCH(J80&amp;K80&amp;L80,evaluacion2&amp;controles&amp;tipo,0),0)</f>
        <v>6 = Zona de riesgo moderada. Asumir el riesgo. Reducir el Riesgo.</v>
      </c>
      <c r="O80" s="118" t="s">
        <v>223</v>
      </c>
      <c r="P80" s="118" t="s">
        <v>349</v>
      </c>
      <c r="Q80" s="118" t="s">
        <v>350</v>
      </c>
      <c r="R80" s="118" t="s">
        <v>347</v>
      </c>
      <c r="S80" s="118" t="s">
        <v>351</v>
      </c>
      <c r="T80" s="122">
        <v>1</v>
      </c>
      <c r="U80" s="118" t="s">
        <v>269</v>
      </c>
      <c r="V80" s="90" t="s">
        <v>1021</v>
      </c>
      <c r="W80" s="420"/>
      <c r="X80" s="420"/>
      <c r="Y80" s="420"/>
      <c r="Z80" s="420"/>
      <c r="AA80" s="420"/>
      <c r="AB80" s="420"/>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0"/>
      <c r="AY80" s="420"/>
      <c r="AZ80" s="420"/>
      <c r="BA80" s="420"/>
      <c r="BB80" s="420"/>
      <c r="BC80" s="420"/>
      <c r="BD80" s="420"/>
      <c r="BE80" s="420"/>
      <c r="BF80" s="420"/>
      <c r="BG80" s="420"/>
      <c r="BH80" s="420"/>
      <c r="BI80" s="420"/>
      <c r="BJ80" s="420"/>
      <c r="BK80" s="420"/>
      <c r="BL80" s="420"/>
      <c r="BM80" s="420"/>
      <c r="BN80" s="420"/>
      <c r="BO80" s="420"/>
      <c r="BP80" s="420"/>
      <c r="BQ80" s="420"/>
      <c r="BR80" s="420"/>
      <c r="BS80" s="420"/>
      <c r="BT80" s="420"/>
      <c r="BU80" s="420"/>
      <c r="BV80" s="420"/>
    </row>
    <row r="81" spans="1:74" s="13" customFormat="1" ht="102" hidden="1" customHeight="1" outlineLevel="1">
      <c r="A81" s="118">
        <v>48</v>
      </c>
      <c r="B81" s="118" t="s">
        <v>346</v>
      </c>
      <c r="C81" s="317" t="s">
        <v>210</v>
      </c>
      <c r="D81" s="118" t="s">
        <v>352</v>
      </c>
      <c r="E81" s="346" t="s">
        <v>354</v>
      </c>
      <c r="F81" s="118" t="s">
        <v>353</v>
      </c>
      <c r="G81" s="118" t="s">
        <v>355</v>
      </c>
      <c r="H81" s="56" t="s">
        <v>131</v>
      </c>
      <c r="I81" s="76" t="s">
        <v>139</v>
      </c>
      <c r="J81" s="112" t="str">
        <f t="array" ref="J81">INDEX(evaluacion,MATCH(H81&amp;I81,impacto&amp;probabilidad,0))</f>
        <v>2 = Zona de riesgo baja. Asumir el riesgo</v>
      </c>
      <c r="K81" s="9" t="s">
        <v>168</v>
      </c>
      <c r="L81" s="9" t="s">
        <v>20</v>
      </c>
      <c r="M81" s="118" t="s">
        <v>356</v>
      </c>
      <c r="N81" s="112" t="str">
        <f t="array" aca="1" ref="N81" ca="1">OFFSET(valoracion,MATCH(J81&amp;K81&amp;L81,evaluacion2&amp;controles&amp;tipo,0),0)</f>
        <v xml:space="preserve">1 = Zona de riesgo baja. Asumir el riesgo </v>
      </c>
      <c r="O81" s="118" t="s">
        <v>223</v>
      </c>
      <c r="P81" s="118" t="s">
        <v>357</v>
      </c>
      <c r="Q81" s="118" t="s">
        <v>358</v>
      </c>
      <c r="R81" s="118" t="s">
        <v>347</v>
      </c>
      <c r="S81" s="118" t="s">
        <v>359</v>
      </c>
      <c r="T81" s="118">
        <v>1</v>
      </c>
      <c r="U81" s="118" t="s">
        <v>236</v>
      </c>
      <c r="V81" s="358" t="s">
        <v>1019</v>
      </c>
      <c r="W81" s="420"/>
      <c r="X81" s="420"/>
      <c r="Y81" s="420"/>
      <c r="Z81" s="420"/>
      <c r="AA81" s="420"/>
      <c r="AB81" s="420"/>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0"/>
      <c r="AY81" s="420"/>
      <c r="AZ81" s="420"/>
      <c r="BA81" s="420"/>
      <c r="BB81" s="420"/>
      <c r="BC81" s="420"/>
      <c r="BD81" s="420"/>
      <c r="BE81" s="420"/>
      <c r="BF81" s="420"/>
      <c r="BG81" s="420"/>
      <c r="BH81" s="420"/>
      <c r="BI81" s="420"/>
      <c r="BJ81" s="420"/>
      <c r="BK81" s="420"/>
      <c r="BL81" s="420"/>
      <c r="BM81" s="420"/>
      <c r="BN81" s="420"/>
      <c r="BO81" s="420"/>
      <c r="BP81" s="420"/>
      <c r="BQ81" s="420"/>
      <c r="BR81" s="420"/>
      <c r="BS81" s="420"/>
      <c r="BT81" s="420"/>
      <c r="BU81" s="420"/>
      <c r="BV81" s="420"/>
    </row>
    <row r="82" spans="1:74" s="13" customFormat="1" ht="88.5" hidden="1" customHeight="1" outlineLevel="1">
      <c r="A82" s="118">
        <v>49</v>
      </c>
      <c r="B82" s="118" t="s">
        <v>956</v>
      </c>
      <c r="C82" s="302" t="s">
        <v>207</v>
      </c>
      <c r="D82" s="118" t="s">
        <v>365</v>
      </c>
      <c r="E82" s="118" t="s">
        <v>366</v>
      </c>
      <c r="F82" s="118" t="s">
        <v>367</v>
      </c>
      <c r="G82" s="118" t="s">
        <v>368</v>
      </c>
      <c r="H82" s="56" t="s">
        <v>132</v>
      </c>
      <c r="I82" s="76" t="s">
        <v>136</v>
      </c>
      <c r="J82" s="112" t="str">
        <f t="array" ref="J82">INDEX(evaluacion,MATCH(H82&amp;I82,impacto&amp;probabilidad,0))</f>
        <v>16 = Zona de riesgo extrema. Evitar el riesgo. Reducir el riesgo, Compartir o transferir.</v>
      </c>
      <c r="K82" s="9" t="s">
        <v>168</v>
      </c>
      <c r="L82" s="9" t="s">
        <v>20</v>
      </c>
      <c r="M82" s="118" t="s">
        <v>369</v>
      </c>
      <c r="N82" s="112" t="str">
        <f t="array" aca="1" ref="N82" ca="1">OFFSET(valoracion,MATCH(J82&amp;K82&amp;L82,evaluacion2&amp;controles&amp;tipo,0),0)</f>
        <v>8 = Zona de riesgo alta. Reducir el riesgo. Evitar el riesgo compartir o transferir.</v>
      </c>
      <c r="O82" s="118" t="s">
        <v>223</v>
      </c>
      <c r="P82" s="118" t="s">
        <v>370</v>
      </c>
      <c r="Q82" s="118" t="s">
        <v>371</v>
      </c>
      <c r="R82" s="118" t="s">
        <v>347</v>
      </c>
      <c r="S82" s="118" t="s">
        <v>372</v>
      </c>
      <c r="T82" s="122">
        <v>1</v>
      </c>
      <c r="U82" s="118" t="s">
        <v>949</v>
      </c>
      <c r="V82" s="110" t="s">
        <v>1022</v>
      </c>
      <c r="W82" s="420"/>
      <c r="X82" s="420"/>
      <c r="Y82" s="420"/>
      <c r="Z82" s="420"/>
      <c r="AA82" s="420"/>
      <c r="AB82" s="420"/>
      <c r="AC82" s="420"/>
      <c r="AD82" s="420"/>
      <c r="AE82" s="420"/>
      <c r="AF82" s="420"/>
      <c r="AG82" s="420"/>
      <c r="AH82" s="420"/>
      <c r="AI82" s="420"/>
      <c r="AJ82" s="420"/>
      <c r="AK82" s="420"/>
      <c r="AL82" s="420"/>
      <c r="AM82" s="420"/>
      <c r="AN82" s="420"/>
      <c r="AO82" s="420"/>
      <c r="AP82" s="420"/>
      <c r="AQ82" s="420"/>
      <c r="AR82" s="420"/>
      <c r="AS82" s="420"/>
      <c r="AT82" s="420"/>
      <c r="AU82" s="420"/>
      <c r="AV82" s="420"/>
      <c r="AW82" s="420"/>
      <c r="AX82" s="420"/>
      <c r="AY82" s="420"/>
      <c r="AZ82" s="420"/>
      <c r="BA82" s="420"/>
      <c r="BB82" s="420"/>
      <c r="BC82" s="420"/>
      <c r="BD82" s="420"/>
      <c r="BE82" s="420"/>
      <c r="BF82" s="420"/>
      <c r="BG82" s="420"/>
      <c r="BH82" s="420"/>
      <c r="BI82" s="420"/>
      <c r="BJ82" s="420"/>
      <c r="BK82" s="420"/>
      <c r="BL82" s="420"/>
      <c r="BM82" s="420"/>
      <c r="BN82" s="420"/>
      <c r="BO82" s="420"/>
      <c r="BP82" s="420"/>
      <c r="BQ82" s="420"/>
      <c r="BR82" s="420"/>
      <c r="BS82" s="420"/>
      <c r="BT82" s="420"/>
      <c r="BU82" s="420"/>
      <c r="BV82" s="420"/>
    </row>
    <row r="83" spans="1:74" s="13" customFormat="1" ht="88.5" hidden="1" customHeight="1" outlineLevel="1">
      <c r="A83" s="118">
        <v>50</v>
      </c>
      <c r="B83" s="118" t="s">
        <v>957</v>
      </c>
      <c r="C83" s="302" t="s">
        <v>210</v>
      </c>
      <c r="D83" s="118" t="s">
        <v>374</v>
      </c>
      <c r="E83" s="118" t="s">
        <v>941</v>
      </c>
      <c r="F83" s="118" t="s">
        <v>375</v>
      </c>
      <c r="G83" s="118" t="s">
        <v>376</v>
      </c>
      <c r="H83" s="56" t="s">
        <v>942</v>
      </c>
      <c r="I83" s="295" t="s">
        <v>174</v>
      </c>
      <c r="J83" s="344" t="s">
        <v>943</v>
      </c>
      <c r="K83" s="17" t="s">
        <v>168</v>
      </c>
      <c r="L83" s="17" t="s">
        <v>20</v>
      </c>
      <c r="M83" s="118" t="s">
        <v>377</v>
      </c>
      <c r="N83" s="344" t="s">
        <v>944</v>
      </c>
      <c r="O83" s="118" t="s">
        <v>223</v>
      </c>
      <c r="P83" s="118" t="s">
        <v>378</v>
      </c>
      <c r="Q83" s="118" t="s">
        <v>379</v>
      </c>
      <c r="R83" s="118" t="s">
        <v>347</v>
      </c>
      <c r="S83" s="118" t="s">
        <v>380</v>
      </c>
      <c r="T83" s="122">
        <v>0.995</v>
      </c>
      <c r="U83" s="118" t="s">
        <v>236</v>
      </c>
      <c r="V83" s="358" t="s">
        <v>1023</v>
      </c>
      <c r="W83" s="420"/>
      <c r="X83" s="420"/>
      <c r="Y83" s="420"/>
      <c r="Z83" s="420"/>
      <c r="AA83" s="420"/>
      <c r="AB83" s="420"/>
      <c r="AC83" s="420"/>
      <c r="AD83" s="420"/>
      <c r="AE83" s="420"/>
      <c r="AF83" s="420"/>
      <c r="AG83" s="420"/>
      <c r="AH83" s="420"/>
      <c r="AI83" s="420"/>
      <c r="AJ83" s="420"/>
      <c r="AK83" s="420"/>
      <c r="AL83" s="420"/>
      <c r="AM83" s="420"/>
      <c r="AN83" s="420"/>
      <c r="AO83" s="420"/>
      <c r="AP83" s="420"/>
      <c r="AQ83" s="420"/>
      <c r="AR83" s="420"/>
      <c r="AS83" s="420"/>
      <c r="AT83" s="420"/>
      <c r="AU83" s="420"/>
      <c r="AV83" s="420"/>
      <c r="AW83" s="420"/>
      <c r="AX83" s="420"/>
      <c r="AY83" s="420"/>
      <c r="AZ83" s="420"/>
      <c r="BA83" s="420"/>
      <c r="BB83" s="420"/>
      <c r="BC83" s="420"/>
      <c r="BD83" s="420"/>
      <c r="BE83" s="420"/>
      <c r="BF83" s="420"/>
      <c r="BG83" s="420"/>
      <c r="BH83" s="420"/>
      <c r="BI83" s="420"/>
      <c r="BJ83" s="420"/>
      <c r="BK83" s="420"/>
      <c r="BL83" s="420"/>
      <c r="BM83" s="420"/>
      <c r="BN83" s="420"/>
      <c r="BO83" s="420"/>
      <c r="BP83" s="420"/>
      <c r="BQ83" s="420"/>
      <c r="BR83" s="420"/>
      <c r="BS83" s="420"/>
      <c r="BT83" s="420"/>
      <c r="BU83" s="420"/>
      <c r="BV83" s="420"/>
    </row>
    <row r="84" spans="1:74" s="13" customFormat="1" ht="102" hidden="1" customHeight="1" outlineLevel="1">
      <c r="A84" s="118">
        <v>51</v>
      </c>
      <c r="B84" s="118" t="s">
        <v>958</v>
      </c>
      <c r="C84" s="302" t="s">
        <v>211</v>
      </c>
      <c r="D84" s="118" t="s">
        <v>360</v>
      </c>
      <c r="E84" s="118" t="s">
        <v>945</v>
      </c>
      <c r="F84" s="118" t="s">
        <v>361</v>
      </c>
      <c r="G84" s="317" t="s">
        <v>946</v>
      </c>
      <c r="H84" s="56" t="s">
        <v>133</v>
      </c>
      <c r="I84" s="295" t="s">
        <v>175</v>
      </c>
      <c r="J84" s="112" t="str">
        <f t="array" ref="J84">INDEX(evaluacion,MATCH(H84&amp;I84,impacto&amp;probabilidad,0))</f>
        <v>15 = Zona de riesgo extrema. Evitar el riesgo. Reducir el riesgo, Compartir o transferir.</v>
      </c>
      <c r="K84" s="9" t="s">
        <v>168</v>
      </c>
      <c r="L84" s="9" t="s">
        <v>20</v>
      </c>
      <c r="M84" s="99" t="s">
        <v>947</v>
      </c>
      <c r="N84" s="112" t="str">
        <f t="array" aca="1" ref="N84" ca="1">OFFSET(valoracion,MATCH(J84&amp;K84&amp;L84,evaluacion2&amp;controles&amp;tipo,0),0)</f>
        <v>9 = Zona de riesgo alta. Reducir el riesgo. Evitar el riesgo compartir o transferir.</v>
      </c>
      <c r="O84" s="99" t="s">
        <v>223</v>
      </c>
      <c r="P84" s="99" t="s">
        <v>362</v>
      </c>
      <c r="Q84" s="99" t="s">
        <v>363</v>
      </c>
      <c r="R84" s="118" t="s">
        <v>347</v>
      </c>
      <c r="S84" s="99" t="s">
        <v>364</v>
      </c>
      <c r="T84" s="345">
        <v>0</v>
      </c>
      <c r="U84" s="315" t="s">
        <v>617</v>
      </c>
      <c r="V84" s="267" t="s">
        <v>1024</v>
      </c>
      <c r="W84" s="420"/>
      <c r="X84" s="420"/>
      <c r="Y84" s="420"/>
      <c r="Z84" s="420"/>
      <c r="AA84" s="420"/>
      <c r="AB84" s="420"/>
      <c r="AC84" s="420"/>
      <c r="AD84" s="420"/>
      <c r="AE84" s="420"/>
      <c r="AF84" s="420"/>
      <c r="AG84" s="420"/>
      <c r="AH84" s="420"/>
      <c r="AI84" s="420"/>
      <c r="AJ84" s="420"/>
      <c r="AK84" s="420"/>
      <c r="AL84" s="420"/>
      <c r="AM84" s="420"/>
      <c r="AN84" s="420"/>
      <c r="AO84" s="420"/>
      <c r="AP84" s="420"/>
      <c r="AQ84" s="420"/>
      <c r="AR84" s="420"/>
      <c r="AS84" s="420"/>
      <c r="AT84" s="420"/>
      <c r="AU84" s="420"/>
      <c r="AV84" s="420"/>
      <c r="AW84" s="420"/>
      <c r="AX84" s="420"/>
      <c r="AY84" s="420"/>
      <c r="AZ84" s="420"/>
      <c r="BA84" s="420"/>
      <c r="BB84" s="420"/>
      <c r="BC84" s="420"/>
      <c r="BD84" s="420"/>
      <c r="BE84" s="420"/>
      <c r="BF84" s="420"/>
      <c r="BG84" s="420"/>
      <c r="BH84" s="420"/>
      <c r="BI84" s="420"/>
      <c r="BJ84" s="420"/>
      <c r="BK84" s="420"/>
      <c r="BL84" s="420"/>
      <c r="BM84" s="420"/>
      <c r="BN84" s="420"/>
      <c r="BO84" s="420"/>
      <c r="BP84" s="420"/>
      <c r="BQ84" s="420"/>
      <c r="BR84" s="420"/>
      <c r="BS84" s="420"/>
      <c r="BT84" s="420"/>
      <c r="BU84" s="420"/>
      <c r="BV84" s="420"/>
    </row>
    <row r="85" spans="1:74" s="13" customFormat="1" ht="27.75" customHeight="1" collapsed="1">
      <c r="A85" s="409" t="s">
        <v>635</v>
      </c>
      <c r="B85" s="409"/>
      <c r="C85" s="409"/>
      <c r="D85" s="409"/>
      <c r="E85" s="409"/>
      <c r="F85" s="409"/>
      <c r="G85" s="409"/>
      <c r="H85" s="411" t="s">
        <v>613</v>
      </c>
      <c r="I85" s="411"/>
      <c r="J85" s="411"/>
      <c r="K85" s="411"/>
      <c r="L85" s="411"/>
      <c r="M85" s="411"/>
      <c r="N85" s="411"/>
      <c r="O85" s="411"/>
      <c r="P85" s="411"/>
      <c r="Q85" s="411"/>
      <c r="R85" s="411"/>
      <c r="S85" s="411"/>
      <c r="T85" s="411"/>
      <c r="U85" s="411"/>
      <c r="V85" s="411"/>
      <c r="W85" s="420"/>
      <c r="X85" s="420"/>
      <c r="Y85" s="420"/>
      <c r="Z85" s="420"/>
      <c r="AA85" s="420"/>
      <c r="AB85" s="420"/>
      <c r="AC85" s="420"/>
      <c r="AD85" s="420"/>
      <c r="AE85" s="420"/>
      <c r="AF85" s="420"/>
      <c r="AG85" s="420"/>
      <c r="AH85" s="420"/>
      <c r="AI85" s="420"/>
      <c r="AJ85" s="420"/>
      <c r="AK85" s="420"/>
      <c r="AL85" s="420"/>
      <c r="AM85" s="420"/>
      <c r="AN85" s="420"/>
      <c r="AO85" s="420"/>
      <c r="AP85" s="420"/>
      <c r="AQ85" s="420"/>
      <c r="AR85" s="420"/>
      <c r="AS85" s="420"/>
      <c r="AT85" s="420"/>
      <c r="AU85" s="420"/>
      <c r="AV85" s="420"/>
      <c r="AW85" s="420"/>
      <c r="AX85" s="420"/>
      <c r="AY85" s="420"/>
      <c r="AZ85" s="420"/>
      <c r="BA85" s="420"/>
      <c r="BB85" s="420"/>
      <c r="BC85" s="420"/>
      <c r="BD85" s="420"/>
      <c r="BE85" s="420"/>
      <c r="BF85" s="420"/>
      <c r="BG85" s="420"/>
      <c r="BH85" s="420"/>
      <c r="BI85" s="420"/>
      <c r="BJ85" s="420"/>
      <c r="BK85" s="420"/>
      <c r="BL85" s="420"/>
      <c r="BM85" s="420"/>
      <c r="BN85" s="420"/>
      <c r="BO85" s="420"/>
      <c r="BP85" s="420"/>
      <c r="BQ85" s="420"/>
      <c r="BR85" s="420"/>
      <c r="BS85" s="420"/>
      <c r="BT85" s="420"/>
      <c r="BU85" s="420"/>
      <c r="BV85" s="420"/>
    </row>
    <row r="86" spans="1:74" s="13" customFormat="1" ht="150" hidden="1" customHeight="1" outlineLevel="1">
      <c r="A86" s="99">
        <v>52</v>
      </c>
      <c r="B86" s="83" t="s">
        <v>833</v>
      </c>
      <c r="C86" s="79" t="s">
        <v>209</v>
      </c>
      <c r="D86" s="54" t="s">
        <v>599</v>
      </c>
      <c r="E86" s="79" t="s">
        <v>834</v>
      </c>
      <c r="F86" s="311" t="s">
        <v>751</v>
      </c>
      <c r="G86" s="311" t="s">
        <v>655</v>
      </c>
      <c r="H86" s="56" t="s">
        <v>128</v>
      </c>
      <c r="I86" s="76" t="s">
        <v>129</v>
      </c>
      <c r="J86" s="112" t="str">
        <f t="array" ref="J86">INDEX(evaluacion,MATCH(H86&amp;I86,impacto&amp;probabilidad,0))</f>
        <v>6 = Zona de riesgo moderada. Asumir el riesgo. Reducir el Riesgo.</v>
      </c>
      <c r="K86" s="9" t="s">
        <v>168</v>
      </c>
      <c r="L86" s="9" t="s">
        <v>20</v>
      </c>
      <c r="M86" s="311" t="s">
        <v>835</v>
      </c>
      <c r="N86" s="112" t="str">
        <f t="array" aca="1" ref="N86" ca="1">OFFSET(valoracion,MATCH(J86&amp;K86&amp;L86,evaluacion2&amp;controles&amp;tipo,0),0)</f>
        <v>2 = Zona de riesgo baja. Asumir el riesgo</v>
      </c>
      <c r="O86" s="99" t="s">
        <v>223</v>
      </c>
      <c r="P86" s="83" t="s">
        <v>259</v>
      </c>
      <c r="Q86" s="84" t="s">
        <v>656</v>
      </c>
      <c r="R86" s="85" t="s">
        <v>381</v>
      </c>
      <c r="S86" s="82" t="s">
        <v>616</v>
      </c>
      <c r="T86" s="107">
        <v>1</v>
      </c>
      <c r="U86" s="108" t="s">
        <v>263</v>
      </c>
      <c r="V86" s="272" t="s">
        <v>979</v>
      </c>
      <c r="W86" s="420"/>
      <c r="X86" s="420"/>
      <c r="Y86" s="420"/>
      <c r="Z86" s="420"/>
      <c r="AA86" s="420"/>
      <c r="AB86" s="420"/>
      <c r="AC86" s="420"/>
      <c r="AD86" s="420"/>
      <c r="AE86" s="420"/>
      <c r="AF86" s="420"/>
      <c r="AG86" s="420"/>
      <c r="AH86" s="420"/>
      <c r="AI86" s="420"/>
      <c r="AJ86" s="420"/>
      <c r="AK86" s="420"/>
      <c r="AL86" s="420"/>
      <c r="AM86" s="420"/>
      <c r="AN86" s="420"/>
      <c r="AO86" s="420"/>
      <c r="AP86" s="420"/>
      <c r="AQ86" s="420"/>
      <c r="AR86" s="420"/>
      <c r="AS86" s="420"/>
      <c r="AT86" s="420"/>
      <c r="AU86" s="420"/>
      <c r="AV86" s="420"/>
      <c r="AW86" s="420"/>
      <c r="AX86" s="420"/>
      <c r="AY86" s="420"/>
      <c r="AZ86" s="420"/>
      <c r="BA86" s="420"/>
      <c r="BB86" s="420"/>
      <c r="BC86" s="420"/>
      <c r="BD86" s="420"/>
      <c r="BE86" s="420"/>
      <c r="BF86" s="420"/>
      <c r="BG86" s="420"/>
      <c r="BH86" s="420"/>
      <c r="BI86" s="420"/>
      <c r="BJ86" s="420"/>
      <c r="BK86" s="420"/>
      <c r="BL86" s="420"/>
      <c r="BM86" s="420"/>
      <c r="BN86" s="420"/>
      <c r="BO86" s="420"/>
      <c r="BP86" s="420"/>
      <c r="BQ86" s="420"/>
      <c r="BR86" s="420"/>
      <c r="BS86" s="420"/>
      <c r="BT86" s="420"/>
      <c r="BU86" s="420"/>
      <c r="BV86" s="420"/>
    </row>
    <row r="87" spans="1:74" s="13" customFormat="1" ht="93.75" hidden="1" customHeight="1" outlineLevel="1">
      <c r="A87" s="111">
        <v>53</v>
      </c>
      <c r="B87" s="88" t="s">
        <v>836</v>
      </c>
      <c r="C87" s="79" t="s">
        <v>207</v>
      </c>
      <c r="D87" s="54" t="s">
        <v>264</v>
      </c>
      <c r="E87" s="79" t="s">
        <v>596</v>
      </c>
      <c r="F87" s="316" t="s">
        <v>837</v>
      </c>
      <c r="G87" s="316" t="s">
        <v>257</v>
      </c>
      <c r="H87" s="56" t="s">
        <v>132</v>
      </c>
      <c r="I87" s="76" t="s">
        <v>129</v>
      </c>
      <c r="J87" s="112" t="str">
        <f t="array" ref="J87">INDEX(evaluacion,MATCH(H87&amp;I87,impacto&amp;probabilidad,0))</f>
        <v>8 = Zona de riesgo alta. Reducir el riesgo. Evitar el riesgo compartir o transferir.</v>
      </c>
      <c r="K87" s="9" t="s">
        <v>168</v>
      </c>
      <c r="L87" s="9" t="s">
        <v>20</v>
      </c>
      <c r="M87" s="82" t="s">
        <v>838</v>
      </c>
      <c r="N87" s="112" t="str">
        <f t="array" aca="1" ref="N87" ca="1">OFFSET(valoracion,MATCH(J87&amp;K87&amp;L87,evaluacion2&amp;controles&amp;tipo,0),0)</f>
        <v>4 = Zona de riesgo baja. Asumir el riesgo</v>
      </c>
      <c r="O87" s="99" t="s">
        <v>223</v>
      </c>
      <c r="P87" s="83" t="s">
        <v>839</v>
      </c>
      <c r="Q87" s="84" t="s">
        <v>840</v>
      </c>
      <c r="R87" s="92" t="s">
        <v>381</v>
      </c>
      <c r="S87" s="82" t="s">
        <v>268</v>
      </c>
      <c r="T87" s="107">
        <v>1</v>
      </c>
      <c r="U87" s="108" t="s">
        <v>269</v>
      </c>
      <c r="V87" s="347" t="s">
        <v>980</v>
      </c>
      <c r="W87" s="420"/>
      <c r="X87" s="420"/>
      <c r="Y87" s="420"/>
      <c r="Z87" s="420"/>
      <c r="AA87" s="420"/>
      <c r="AB87" s="420"/>
      <c r="AC87" s="420"/>
      <c r="AD87" s="420"/>
      <c r="AE87" s="420"/>
      <c r="AF87" s="420"/>
      <c r="AG87" s="420"/>
      <c r="AH87" s="420"/>
      <c r="AI87" s="420"/>
      <c r="AJ87" s="420"/>
      <c r="AK87" s="420"/>
      <c r="AL87" s="420"/>
      <c r="AM87" s="420"/>
      <c r="AN87" s="420"/>
      <c r="AO87" s="420"/>
      <c r="AP87" s="420"/>
      <c r="AQ87" s="420"/>
      <c r="AR87" s="420"/>
      <c r="AS87" s="420"/>
      <c r="AT87" s="420"/>
      <c r="AU87" s="420"/>
      <c r="AV87" s="420"/>
      <c r="AW87" s="420"/>
      <c r="AX87" s="420"/>
      <c r="AY87" s="420"/>
      <c r="AZ87" s="420"/>
      <c r="BA87" s="420"/>
      <c r="BB87" s="420"/>
      <c r="BC87" s="420"/>
      <c r="BD87" s="420"/>
      <c r="BE87" s="420"/>
      <c r="BF87" s="420"/>
      <c r="BG87" s="420"/>
      <c r="BH87" s="420"/>
      <c r="BI87" s="420"/>
      <c r="BJ87" s="420"/>
      <c r="BK87" s="420"/>
      <c r="BL87" s="420"/>
      <c r="BM87" s="420"/>
      <c r="BN87" s="420"/>
      <c r="BO87" s="420"/>
      <c r="BP87" s="420"/>
      <c r="BQ87" s="420"/>
      <c r="BR87" s="420"/>
      <c r="BS87" s="420"/>
      <c r="BT87" s="420"/>
      <c r="BU87" s="420"/>
      <c r="BV87" s="420"/>
    </row>
    <row r="88" spans="1:74" s="13" customFormat="1" ht="105" hidden="1" customHeight="1" outlineLevel="1">
      <c r="A88" s="99">
        <v>54</v>
      </c>
      <c r="B88" s="88" t="s">
        <v>841</v>
      </c>
      <c r="C88" s="79" t="s">
        <v>207</v>
      </c>
      <c r="D88" s="54" t="s">
        <v>657</v>
      </c>
      <c r="E88" s="79" t="s">
        <v>596</v>
      </c>
      <c r="F88" s="316" t="s">
        <v>842</v>
      </c>
      <c r="G88" s="316" t="s">
        <v>257</v>
      </c>
      <c r="H88" s="56" t="s">
        <v>132</v>
      </c>
      <c r="I88" s="76" t="s">
        <v>129</v>
      </c>
      <c r="J88" s="112" t="str">
        <f t="array" ref="J88">INDEX(evaluacion,MATCH(H88&amp;I88,impacto&amp;probabilidad,0))</f>
        <v>8 = Zona de riesgo alta. Reducir el riesgo. Evitar el riesgo compartir o transferir.</v>
      </c>
      <c r="K88" s="17" t="s">
        <v>168</v>
      </c>
      <c r="L88" s="9" t="s">
        <v>20</v>
      </c>
      <c r="M88" s="82" t="s">
        <v>843</v>
      </c>
      <c r="N88" s="112" t="str">
        <f t="array" aca="1" ref="N88" ca="1">OFFSET(valoracion,MATCH(J88&amp;K88&amp;L88,evaluacion2&amp;controles&amp;tipo,0),0)</f>
        <v>4 = Zona de riesgo baja. Asumir el riesgo</v>
      </c>
      <c r="O88" s="99" t="s">
        <v>270</v>
      </c>
      <c r="P88" s="83" t="s">
        <v>844</v>
      </c>
      <c r="Q88" s="84" t="s">
        <v>658</v>
      </c>
      <c r="R88" s="92" t="s">
        <v>381</v>
      </c>
      <c r="S88" s="95" t="s">
        <v>271</v>
      </c>
      <c r="T88" s="107">
        <v>1</v>
      </c>
      <c r="U88" s="280" t="s">
        <v>269</v>
      </c>
      <c r="V88" s="272" t="s">
        <v>981</v>
      </c>
      <c r="W88" s="420"/>
      <c r="X88" s="420"/>
      <c r="Y88" s="420"/>
      <c r="Z88" s="420"/>
      <c r="AA88" s="420"/>
      <c r="AB88" s="420"/>
      <c r="AC88" s="420"/>
      <c r="AD88" s="420"/>
      <c r="AE88" s="420"/>
      <c r="AF88" s="420"/>
      <c r="AG88" s="420"/>
      <c r="AH88" s="420"/>
      <c r="AI88" s="420"/>
      <c r="AJ88" s="420"/>
      <c r="AK88" s="420"/>
      <c r="AL88" s="420"/>
      <c r="AM88" s="420"/>
      <c r="AN88" s="420"/>
      <c r="AO88" s="420"/>
      <c r="AP88" s="420"/>
      <c r="AQ88" s="420"/>
      <c r="AR88" s="420"/>
      <c r="AS88" s="420"/>
      <c r="AT88" s="420"/>
      <c r="AU88" s="420"/>
      <c r="AV88" s="420"/>
      <c r="AW88" s="420"/>
      <c r="AX88" s="420"/>
      <c r="AY88" s="420"/>
      <c r="AZ88" s="420"/>
      <c r="BA88" s="420"/>
      <c r="BB88" s="420"/>
      <c r="BC88" s="420"/>
      <c r="BD88" s="420"/>
      <c r="BE88" s="420"/>
      <c r="BF88" s="420"/>
      <c r="BG88" s="420"/>
      <c r="BH88" s="420"/>
      <c r="BI88" s="420"/>
      <c r="BJ88" s="420"/>
      <c r="BK88" s="420"/>
      <c r="BL88" s="420"/>
      <c r="BM88" s="420"/>
      <c r="BN88" s="420"/>
      <c r="BO88" s="420"/>
      <c r="BP88" s="420"/>
      <c r="BQ88" s="420"/>
      <c r="BR88" s="420"/>
      <c r="BS88" s="420"/>
      <c r="BT88" s="420"/>
      <c r="BU88" s="420"/>
      <c r="BV88" s="420"/>
    </row>
    <row r="89" spans="1:74" s="13" customFormat="1" ht="102" hidden="1" customHeight="1" outlineLevel="1">
      <c r="A89" s="111">
        <v>55</v>
      </c>
      <c r="B89" s="306" t="s">
        <v>950</v>
      </c>
      <c r="C89" s="302" t="s">
        <v>211</v>
      </c>
      <c r="D89" s="267" t="s">
        <v>252</v>
      </c>
      <c r="E89" s="317" t="s">
        <v>598</v>
      </c>
      <c r="F89" s="342" t="s">
        <v>255</v>
      </c>
      <c r="G89" s="314" t="s">
        <v>256</v>
      </c>
      <c r="H89" s="56" t="s">
        <v>132</v>
      </c>
      <c r="I89" s="76" t="s">
        <v>139</v>
      </c>
      <c r="J89" s="112" t="str">
        <f t="array" ref="J89">INDEX(evaluacion,MATCH(H89&amp;I89,impacto&amp;probabilidad,0))</f>
        <v>4 = Zona de riesgo alta. Reducir el riesgo. Evitar el riesgo compartir o transferir.</v>
      </c>
      <c r="K89" s="9" t="s">
        <v>168</v>
      </c>
      <c r="L89" s="9" t="s">
        <v>20</v>
      </c>
      <c r="M89" s="82" t="s">
        <v>232</v>
      </c>
      <c r="N89" s="112" t="str">
        <f t="array" aca="1" ref="N89" ca="1">OFFSET(valoracion,MATCH(J89&amp;K89&amp;L89,evaluacion2&amp;controles&amp;tipo,0),0)</f>
        <v>4 = Zona de riesgo alta. Reducir el riesgo. Evitar el riesgo compartir o transferir.</v>
      </c>
      <c r="O89" s="99" t="s">
        <v>270</v>
      </c>
      <c r="P89" s="83" t="s">
        <v>253</v>
      </c>
      <c r="Q89" s="84" t="s">
        <v>955</v>
      </c>
      <c r="R89" s="92" t="s">
        <v>381</v>
      </c>
      <c r="S89" s="96" t="s">
        <v>273</v>
      </c>
      <c r="T89" s="97">
        <v>0</v>
      </c>
      <c r="U89" s="108" t="s">
        <v>249</v>
      </c>
      <c r="V89" s="267" t="s">
        <v>982</v>
      </c>
      <c r="W89" s="420"/>
      <c r="X89" s="420"/>
      <c r="Y89" s="420"/>
      <c r="Z89" s="420"/>
      <c r="AA89" s="420"/>
      <c r="AB89" s="420"/>
      <c r="AC89" s="420"/>
      <c r="AD89" s="420"/>
      <c r="AE89" s="420"/>
      <c r="AF89" s="420"/>
      <c r="AG89" s="420"/>
      <c r="AH89" s="420"/>
      <c r="AI89" s="420"/>
      <c r="AJ89" s="420"/>
      <c r="AK89" s="420"/>
      <c r="AL89" s="420"/>
      <c r="AM89" s="420"/>
      <c r="AN89" s="420"/>
      <c r="AO89" s="420"/>
      <c r="AP89" s="420"/>
      <c r="AQ89" s="420"/>
      <c r="AR89" s="420"/>
      <c r="AS89" s="420"/>
      <c r="AT89" s="420"/>
      <c r="AU89" s="420"/>
      <c r="AV89" s="420"/>
      <c r="AW89" s="420"/>
      <c r="AX89" s="420"/>
      <c r="AY89" s="420"/>
      <c r="AZ89" s="420"/>
      <c r="BA89" s="420"/>
      <c r="BB89" s="420"/>
      <c r="BC89" s="420"/>
      <c r="BD89" s="420"/>
      <c r="BE89" s="420"/>
      <c r="BF89" s="420"/>
      <c r="BG89" s="420"/>
      <c r="BH89" s="420"/>
      <c r="BI89" s="420"/>
      <c r="BJ89" s="420"/>
      <c r="BK89" s="420"/>
      <c r="BL89" s="420"/>
      <c r="BM89" s="420"/>
      <c r="BN89" s="420"/>
      <c r="BO89" s="420"/>
      <c r="BP89" s="420"/>
      <c r="BQ89" s="420"/>
      <c r="BR89" s="420"/>
      <c r="BS89" s="420"/>
      <c r="BT89" s="420"/>
      <c r="BU89" s="420"/>
      <c r="BV89" s="420"/>
    </row>
    <row r="90" spans="1:74" s="13" customFormat="1" ht="132.75" hidden="1" customHeight="1" outlineLevel="1">
      <c r="A90" s="99">
        <v>56</v>
      </c>
      <c r="B90" s="342" t="s">
        <v>951</v>
      </c>
      <c r="C90" s="302" t="s">
        <v>211</v>
      </c>
      <c r="D90" s="267" t="s">
        <v>252</v>
      </c>
      <c r="E90" s="317" t="s">
        <v>598</v>
      </c>
      <c r="F90" s="342" t="s">
        <v>255</v>
      </c>
      <c r="G90" s="314" t="s">
        <v>256</v>
      </c>
      <c r="H90" s="56" t="s">
        <v>132</v>
      </c>
      <c r="I90" s="76" t="s">
        <v>139</v>
      </c>
      <c r="J90" s="112" t="str">
        <f t="array" ref="J90">INDEX(evaluacion,MATCH(H90&amp;I90,impacto&amp;probabilidad,0))</f>
        <v>4 = Zona de riesgo alta. Reducir el riesgo. Evitar el riesgo compartir o transferir.</v>
      </c>
      <c r="K90" s="9" t="s">
        <v>168</v>
      </c>
      <c r="L90" s="9" t="s">
        <v>20</v>
      </c>
      <c r="M90" s="82" t="s">
        <v>232</v>
      </c>
      <c r="N90" s="112" t="str">
        <f t="array" aca="1" ref="N90" ca="1">OFFSET(valoracion,MATCH(J90&amp;K90&amp;L90,evaluacion2&amp;controles&amp;tipo,0),0)</f>
        <v>4 = Zona de riesgo alta. Reducir el riesgo. Evitar el riesgo compartir o transferir.</v>
      </c>
      <c r="O90" s="99" t="s">
        <v>270</v>
      </c>
      <c r="P90" s="83" t="s">
        <v>253</v>
      </c>
      <c r="Q90" s="96" t="s">
        <v>283</v>
      </c>
      <c r="R90" s="92" t="s">
        <v>381</v>
      </c>
      <c r="S90" s="96" t="s">
        <v>273</v>
      </c>
      <c r="T90" s="98">
        <v>0</v>
      </c>
      <c r="U90" s="108" t="s">
        <v>249</v>
      </c>
      <c r="V90" s="267" t="s">
        <v>983</v>
      </c>
      <c r="W90" s="420"/>
      <c r="X90" s="420"/>
      <c r="Y90" s="420"/>
      <c r="Z90" s="420"/>
      <c r="AA90" s="420"/>
      <c r="AB90" s="420"/>
      <c r="AC90" s="420"/>
      <c r="AD90" s="420"/>
      <c r="AE90" s="420"/>
      <c r="AF90" s="420"/>
      <c r="AG90" s="420"/>
      <c r="AH90" s="420"/>
      <c r="AI90" s="420"/>
      <c r="AJ90" s="420"/>
      <c r="AK90" s="420"/>
      <c r="AL90" s="420"/>
      <c r="AM90" s="420"/>
      <c r="AN90" s="420"/>
      <c r="AO90" s="420"/>
      <c r="AP90" s="420"/>
      <c r="AQ90" s="420"/>
      <c r="AR90" s="420"/>
      <c r="AS90" s="420"/>
      <c r="AT90" s="420"/>
      <c r="AU90" s="420"/>
      <c r="AV90" s="420"/>
      <c r="AW90" s="420"/>
      <c r="AX90" s="420"/>
      <c r="AY90" s="420"/>
      <c r="AZ90" s="420"/>
      <c r="BA90" s="420"/>
      <c r="BB90" s="420"/>
      <c r="BC90" s="420"/>
      <c r="BD90" s="420"/>
      <c r="BE90" s="420"/>
      <c r="BF90" s="420"/>
      <c r="BG90" s="420"/>
      <c r="BH90" s="420"/>
      <c r="BI90" s="420"/>
      <c r="BJ90" s="420"/>
      <c r="BK90" s="420"/>
      <c r="BL90" s="420"/>
      <c r="BM90" s="420"/>
      <c r="BN90" s="420"/>
      <c r="BO90" s="420"/>
      <c r="BP90" s="420"/>
      <c r="BQ90" s="420"/>
      <c r="BR90" s="420"/>
      <c r="BS90" s="420"/>
      <c r="BT90" s="420"/>
      <c r="BU90" s="420"/>
      <c r="BV90" s="420"/>
    </row>
    <row r="91" spans="1:74" s="13" customFormat="1" ht="105.75" hidden="1" customHeight="1" outlineLevel="1">
      <c r="A91" s="111">
        <v>57</v>
      </c>
      <c r="B91" s="342" t="s">
        <v>952</v>
      </c>
      <c r="C91" s="302" t="s">
        <v>211</v>
      </c>
      <c r="D91" s="267" t="s">
        <v>252</v>
      </c>
      <c r="E91" s="317" t="s">
        <v>598</v>
      </c>
      <c r="F91" s="342" t="s">
        <v>255</v>
      </c>
      <c r="G91" s="314" t="s">
        <v>256</v>
      </c>
      <c r="H91" s="56" t="s">
        <v>132</v>
      </c>
      <c r="I91" s="76" t="s">
        <v>139</v>
      </c>
      <c r="J91" s="112" t="str">
        <f t="array" ref="J91">INDEX(evaluacion,MATCH(H91&amp;I91,impacto&amp;probabilidad,0))</f>
        <v>4 = Zona de riesgo alta. Reducir el riesgo. Evitar el riesgo compartir o transferir.</v>
      </c>
      <c r="K91" s="9" t="s">
        <v>168</v>
      </c>
      <c r="L91" s="9" t="s">
        <v>20</v>
      </c>
      <c r="M91" s="82" t="s">
        <v>232</v>
      </c>
      <c r="N91" s="112" t="str">
        <f t="array" aca="1" ref="N91" ca="1">OFFSET(valoracion,MATCH(J91&amp;K91&amp;L91,evaluacion2&amp;controles&amp;tipo,0),0)</f>
        <v>4 = Zona de riesgo alta. Reducir el riesgo. Evitar el riesgo compartir o transferir.</v>
      </c>
      <c r="O91" s="99" t="s">
        <v>270</v>
      </c>
      <c r="P91" s="83" t="s">
        <v>253</v>
      </c>
      <c r="Q91" s="96" t="s">
        <v>283</v>
      </c>
      <c r="R91" s="92" t="s">
        <v>381</v>
      </c>
      <c r="S91" s="96" t="s">
        <v>273</v>
      </c>
      <c r="T91" s="98">
        <v>0</v>
      </c>
      <c r="U91" s="108" t="s">
        <v>249</v>
      </c>
      <c r="V91" s="267" t="s">
        <v>984</v>
      </c>
      <c r="W91" s="420"/>
      <c r="X91" s="420"/>
      <c r="Y91" s="420"/>
      <c r="Z91" s="420"/>
      <c r="AA91" s="420"/>
      <c r="AB91" s="420"/>
      <c r="AC91" s="420"/>
      <c r="AD91" s="420"/>
      <c r="AE91" s="420"/>
      <c r="AF91" s="420"/>
      <c r="AG91" s="420"/>
      <c r="AH91" s="420"/>
      <c r="AI91" s="420"/>
      <c r="AJ91" s="420"/>
      <c r="AK91" s="420"/>
      <c r="AL91" s="420"/>
      <c r="AM91" s="420"/>
      <c r="AN91" s="420"/>
      <c r="AO91" s="420"/>
      <c r="AP91" s="420"/>
      <c r="AQ91" s="420"/>
      <c r="AR91" s="420"/>
      <c r="AS91" s="420"/>
      <c r="AT91" s="420"/>
      <c r="AU91" s="420"/>
      <c r="AV91" s="420"/>
      <c r="AW91" s="420"/>
      <c r="AX91" s="420"/>
      <c r="AY91" s="420"/>
      <c r="AZ91" s="420"/>
      <c r="BA91" s="420"/>
      <c r="BB91" s="420"/>
      <c r="BC91" s="420"/>
      <c r="BD91" s="420"/>
      <c r="BE91" s="420"/>
      <c r="BF91" s="420"/>
      <c r="BG91" s="420"/>
      <c r="BH91" s="420"/>
      <c r="BI91" s="420"/>
      <c r="BJ91" s="420"/>
      <c r="BK91" s="420"/>
      <c r="BL91" s="420"/>
      <c r="BM91" s="420"/>
      <c r="BN91" s="420"/>
      <c r="BO91" s="420"/>
      <c r="BP91" s="420"/>
      <c r="BQ91" s="420"/>
      <c r="BR91" s="420"/>
      <c r="BS91" s="420"/>
      <c r="BT91" s="420"/>
      <c r="BU91" s="420"/>
      <c r="BV91" s="420"/>
    </row>
    <row r="92" spans="1:74" s="13" customFormat="1" ht="101.25" hidden="1" customHeight="1" outlineLevel="1">
      <c r="A92" s="99">
        <v>58</v>
      </c>
      <c r="B92" s="342" t="s">
        <v>953</v>
      </c>
      <c r="C92" s="302" t="s">
        <v>211</v>
      </c>
      <c r="D92" s="317" t="s">
        <v>252</v>
      </c>
      <c r="E92" s="317" t="s">
        <v>598</v>
      </c>
      <c r="F92" s="342" t="s">
        <v>255</v>
      </c>
      <c r="G92" s="314" t="s">
        <v>256</v>
      </c>
      <c r="H92" s="56" t="s">
        <v>132</v>
      </c>
      <c r="I92" s="76" t="s">
        <v>139</v>
      </c>
      <c r="J92" s="112" t="str">
        <f t="array" ref="J92">INDEX(evaluacion,MATCH(H92&amp;I92,impacto&amp;probabilidad,0))</f>
        <v>4 = Zona de riesgo alta. Reducir el riesgo. Evitar el riesgo compartir o transferir.</v>
      </c>
      <c r="K92" s="9" t="s">
        <v>168</v>
      </c>
      <c r="L92" s="9" t="s">
        <v>20</v>
      </c>
      <c r="M92" s="82" t="s">
        <v>232</v>
      </c>
      <c r="N92" s="112" t="str">
        <f t="array" aca="1" ref="N92" ca="1">OFFSET(valoracion,MATCH(J92&amp;K92&amp;L92,evaluacion2&amp;controles&amp;tipo,0),0)</f>
        <v>4 = Zona de riesgo alta. Reducir el riesgo. Evitar el riesgo compartir o transferir.</v>
      </c>
      <c r="O92" s="99" t="s">
        <v>270</v>
      </c>
      <c r="P92" s="83" t="s">
        <v>253</v>
      </c>
      <c r="Q92" s="96" t="s">
        <v>283</v>
      </c>
      <c r="R92" s="92" t="s">
        <v>381</v>
      </c>
      <c r="S92" s="96" t="s">
        <v>273</v>
      </c>
      <c r="T92" s="98">
        <v>0</v>
      </c>
      <c r="U92" s="108" t="s">
        <v>249</v>
      </c>
      <c r="V92" s="267" t="s">
        <v>985</v>
      </c>
      <c r="W92" s="420"/>
      <c r="X92" s="420"/>
      <c r="Y92" s="420"/>
      <c r="Z92" s="420"/>
      <c r="AA92" s="420"/>
      <c r="AB92" s="420"/>
      <c r="AC92" s="420"/>
      <c r="AD92" s="420"/>
      <c r="AE92" s="420"/>
      <c r="AF92" s="420"/>
      <c r="AG92" s="420"/>
      <c r="AH92" s="420"/>
      <c r="AI92" s="420"/>
      <c r="AJ92" s="420"/>
      <c r="AK92" s="420"/>
      <c r="AL92" s="420"/>
      <c r="AM92" s="420"/>
      <c r="AN92" s="420"/>
      <c r="AO92" s="420"/>
      <c r="AP92" s="420"/>
      <c r="AQ92" s="420"/>
      <c r="AR92" s="420"/>
      <c r="AS92" s="420"/>
      <c r="AT92" s="420"/>
      <c r="AU92" s="420"/>
      <c r="AV92" s="420"/>
      <c r="AW92" s="420"/>
      <c r="AX92" s="420"/>
      <c r="AY92" s="420"/>
      <c r="AZ92" s="420"/>
      <c r="BA92" s="420"/>
      <c r="BB92" s="420"/>
      <c r="BC92" s="420"/>
      <c r="BD92" s="420"/>
      <c r="BE92" s="420"/>
      <c r="BF92" s="420"/>
      <c r="BG92" s="420"/>
      <c r="BH92" s="420"/>
      <c r="BI92" s="420"/>
      <c r="BJ92" s="420"/>
      <c r="BK92" s="420"/>
      <c r="BL92" s="420"/>
      <c r="BM92" s="420"/>
      <c r="BN92" s="420"/>
      <c r="BO92" s="420"/>
      <c r="BP92" s="420"/>
      <c r="BQ92" s="420"/>
      <c r="BR92" s="420"/>
      <c r="BS92" s="420"/>
      <c r="BT92" s="420"/>
      <c r="BU92" s="420"/>
      <c r="BV92" s="420"/>
    </row>
    <row r="93" spans="1:74" s="13" customFormat="1" ht="155.25" hidden="1" customHeight="1" outlineLevel="1">
      <c r="A93" s="111">
        <v>59</v>
      </c>
      <c r="B93" s="342" t="s">
        <v>954</v>
      </c>
      <c r="C93" s="302" t="s">
        <v>211</v>
      </c>
      <c r="D93" s="317" t="s">
        <v>252</v>
      </c>
      <c r="E93" s="317" t="s">
        <v>598</v>
      </c>
      <c r="F93" s="342" t="s">
        <v>255</v>
      </c>
      <c r="G93" s="314" t="s">
        <v>256</v>
      </c>
      <c r="H93" s="56" t="s">
        <v>132</v>
      </c>
      <c r="I93" s="76" t="s">
        <v>139</v>
      </c>
      <c r="J93" s="112" t="str">
        <f t="array" ref="J93">INDEX(evaluacion,MATCH(H93&amp;I93,impacto&amp;probabilidad,0))</f>
        <v>4 = Zona de riesgo alta. Reducir el riesgo. Evitar el riesgo compartir o transferir.</v>
      </c>
      <c r="K93" s="9" t="s">
        <v>168</v>
      </c>
      <c r="L93" s="9" t="s">
        <v>20</v>
      </c>
      <c r="M93" s="82" t="s">
        <v>232</v>
      </c>
      <c r="N93" s="112" t="str">
        <f t="array" aca="1" ref="N93" ca="1">OFFSET(valoracion,MATCH(J93&amp;K93&amp;L93,evaluacion2&amp;controles&amp;tipo,0),0)</f>
        <v>4 = Zona de riesgo alta. Reducir el riesgo. Evitar el riesgo compartir o transferir.</v>
      </c>
      <c r="O93" s="99" t="s">
        <v>270</v>
      </c>
      <c r="P93" s="83" t="s">
        <v>253</v>
      </c>
      <c r="Q93" s="96" t="s">
        <v>283</v>
      </c>
      <c r="R93" s="92" t="s">
        <v>381</v>
      </c>
      <c r="S93" s="96" t="s">
        <v>273</v>
      </c>
      <c r="T93" s="98">
        <v>0</v>
      </c>
      <c r="U93" s="108" t="s">
        <v>249</v>
      </c>
      <c r="V93" s="267" t="s">
        <v>986</v>
      </c>
      <c r="W93" s="420"/>
      <c r="X93" s="420"/>
      <c r="Y93" s="420"/>
      <c r="Z93" s="420"/>
      <c r="AA93" s="420"/>
      <c r="AB93" s="420"/>
      <c r="AC93" s="420"/>
      <c r="AD93" s="420"/>
      <c r="AE93" s="420"/>
      <c r="AF93" s="420"/>
      <c r="AG93" s="420"/>
      <c r="AH93" s="420"/>
      <c r="AI93" s="420"/>
      <c r="AJ93" s="420"/>
      <c r="AK93" s="420"/>
      <c r="AL93" s="420"/>
      <c r="AM93" s="420"/>
      <c r="AN93" s="420"/>
      <c r="AO93" s="420"/>
      <c r="AP93" s="420"/>
      <c r="AQ93" s="420"/>
      <c r="AR93" s="420"/>
      <c r="AS93" s="420"/>
      <c r="AT93" s="420"/>
      <c r="AU93" s="420"/>
      <c r="AV93" s="420"/>
      <c r="AW93" s="420"/>
      <c r="AX93" s="420"/>
      <c r="AY93" s="420"/>
      <c r="AZ93" s="420"/>
      <c r="BA93" s="420"/>
      <c r="BB93" s="420"/>
      <c r="BC93" s="420"/>
      <c r="BD93" s="420"/>
      <c r="BE93" s="420"/>
      <c r="BF93" s="420"/>
      <c r="BG93" s="420"/>
      <c r="BH93" s="420"/>
      <c r="BI93" s="420"/>
      <c r="BJ93" s="420"/>
      <c r="BK93" s="420"/>
      <c r="BL93" s="420"/>
      <c r="BM93" s="420"/>
      <c r="BN93" s="420"/>
      <c r="BO93" s="420"/>
      <c r="BP93" s="420"/>
      <c r="BQ93" s="420"/>
      <c r="BR93" s="420"/>
      <c r="BS93" s="420"/>
      <c r="BT93" s="420"/>
      <c r="BU93" s="420"/>
      <c r="BV93" s="420"/>
    </row>
    <row r="94" spans="1:74" ht="34.5" customHeight="1">
      <c r="A94" s="273"/>
      <c r="B94" s="273"/>
      <c r="C94" s="273"/>
      <c r="D94" s="274"/>
      <c r="E94" s="273"/>
      <c r="F94" s="273"/>
      <c r="G94" s="273"/>
      <c r="H94" s="273"/>
      <c r="I94" s="273"/>
      <c r="J94" s="273"/>
      <c r="K94" s="273"/>
      <c r="L94" s="273"/>
      <c r="M94" s="273"/>
      <c r="N94" s="273"/>
      <c r="O94" s="273"/>
      <c r="P94" s="273"/>
      <c r="Q94" s="273"/>
      <c r="R94" s="273"/>
      <c r="S94" s="273"/>
      <c r="T94" s="273"/>
      <c r="U94" s="273"/>
      <c r="V94" s="273"/>
      <c r="W94" s="420"/>
      <c r="X94" s="420"/>
      <c r="Y94" s="420"/>
      <c r="Z94" s="420"/>
      <c r="AA94" s="420"/>
      <c r="AB94" s="420"/>
      <c r="AC94" s="420"/>
      <c r="AD94" s="420"/>
      <c r="AE94" s="420"/>
      <c r="AF94" s="420"/>
      <c r="AG94" s="420"/>
      <c r="AH94" s="420"/>
      <c r="AI94" s="420"/>
      <c r="AJ94" s="420"/>
      <c r="AK94" s="420"/>
      <c r="AL94" s="420"/>
      <c r="AM94" s="420"/>
      <c r="AN94" s="420"/>
      <c r="AO94" s="420"/>
      <c r="AP94" s="420"/>
      <c r="AQ94" s="420"/>
      <c r="AR94" s="420"/>
      <c r="AS94" s="420"/>
      <c r="AT94" s="420"/>
      <c r="AU94" s="420"/>
      <c r="AV94" s="420"/>
      <c r="AW94" s="420"/>
      <c r="AX94" s="420"/>
      <c r="AY94" s="420"/>
      <c r="AZ94" s="420"/>
      <c r="BA94" s="420"/>
      <c r="BB94" s="420"/>
      <c r="BC94" s="420"/>
      <c r="BD94" s="420"/>
      <c r="BE94" s="420"/>
      <c r="BF94" s="420"/>
      <c r="BG94" s="420"/>
      <c r="BH94" s="420"/>
      <c r="BI94" s="420"/>
      <c r="BJ94" s="420"/>
      <c r="BK94" s="420"/>
      <c r="BL94" s="420"/>
      <c r="BM94" s="420"/>
      <c r="BN94" s="420"/>
      <c r="BO94" s="420"/>
      <c r="BP94" s="420"/>
      <c r="BQ94" s="420"/>
      <c r="BR94" s="420"/>
      <c r="BS94" s="420"/>
      <c r="BT94" s="420"/>
      <c r="BU94" s="420"/>
      <c r="BV94" s="420"/>
    </row>
    <row r="95" spans="1:74" ht="34.5" customHeight="1">
      <c r="A95" s="273"/>
      <c r="B95" s="273"/>
      <c r="C95" s="273"/>
      <c r="D95" s="274"/>
      <c r="E95" s="273"/>
      <c r="F95" s="273"/>
      <c r="G95" s="273"/>
      <c r="H95" s="273"/>
      <c r="I95" s="273"/>
      <c r="J95" s="273"/>
      <c r="K95" s="273"/>
      <c r="L95" s="273"/>
      <c r="M95" s="273"/>
      <c r="N95" s="273"/>
      <c r="O95" s="273"/>
      <c r="P95" s="273"/>
      <c r="Q95" s="273"/>
      <c r="R95" s="273"/>
      <c r="S95" s="273"/>
      <c r="T95" s="273"/>
      <c r="U95" s="273"/>
      <c r="V95" s="273"/>
      <c r="W95" s="420"/>
      <c r="X95" s="420"/>
      <c r="Y95" s="420"/>
      <c r="Z95" s="420"/>
      <c r="AA95" s="420"/>
      <c r="AB95" s="420"/>
      <c r="AC95" s="420"/>
      <c r="AD95" s="420"/>
      <c r="AE95" s="420"/>
      <c r="AF95" s="420"/>
      <c r="AG95" s="420"/>
      <c r="AH95" s="420"/>
      <c r="AI95" s="420"/>
      <c r="AJ95" s="420"/>
      <c r="AK95" s="420"/>
      <c r="AL95" s="420"/>
      <c r="AM95" s="420"/>
      <c r="AN95" s="420"/>
      <c r="AO95" s="420"/>
      <c r="AP95" s="420"/>
      <c r="AQ95" s="420"/>
      <c r="AR95" s="420"/>
      <c r="AS95" s="420"/>
      <c r="AT95" s="420"/>
      <c r="AU95" s="420"/>
      <c r="AV95" s="420"/>
      <c r="AW95" s="420"/>
      <c r="AX95" s="420"/>
      <c r="AY95" s="420"/>
      <c r="AZ95" s="420"/>
      <c r="BA95" s="420"/>
      <c r="BB95" s="420"/>
      <c r="BC95" s="420"/>
      <c r="BD95" s="420"/>
      <c r="BE95" s="420"/>
      <c r="BF95" s="420"/>
      <c r="BG95" s="420"/>
      <c r="BH95" s="420"/>
      <c r="BI95" s="420"/>
      <c r="BJ95" s="420"/>
      <c r="BK95" s="420"/>
      <c r="BL95" s="420"/>
      <c r="BM95" s="420"/>
      <c r="BN95" s="420"/>
      <c r="BO95" s="420"/>
      <c r="BP95" s="420"/>
      <c r="BQ95" s="420"/>
      <c r="BR95" s="420"/>
      <c r="BS95" s="420"/>
      <c r="BT95" s="420"/>
      <c r="BU95" s="420"/>
      <c r="BV95" s="420"/>
    </row>
    <row r="96" spans="1:74" ht="34.5" customHeight="1">
      <c r="A96" s="273"/>
      <c r="B96" s="273"/>
      <c r="C96" s="273"/>
      <c r="D96" s="427" t="s">
        <v>614</v>
      </c>
      <c r="E96" s="427"/>
      <c r="F96" s="427"/>
      <c r="G96" s="427"/>
      <c r="H96" s="427"/>
      <c r="I96" s="427"/>
      <c r="J96" s="427"/>
      <c r="K96" s="273"/>
      <c r="L96" s="408" t="s">
        <v>615</v>
      </c>
      <c r="M96" s="408"/>
      <c r="N96" s="408"/>
      <c r="O96" s="408"/>
      <c r="P96" s="408"/>
      <c r="Q96" s="408"/>
      <c r="R96" s="273"/>
      <c r="S96" s="273"/>
      <c r="T96" s="273"/>
      <c r="U96" s="273"/>
      <c r="V96" s="273"/>
      <c r="W96" s="420"/>
      <c r="X96" s="420"/>
      <c r="Y96" s="420"/>
      <c r="Z96" s="420"/>
      <c r="AA96" s="420"/>
      <c r="AB96" s="420"/>
      <c r="AC96" s="420"/>
      <c r="AD96" s="420"/>
      <c r="AE96" s="420"/>
      <c r="AF96" s="420"/>
      <c r="AG96" s="420"/>
      <c r="AH96" s="420"/>
      <c r="AI96" s="420"/>
      <c r="AJ96" s="420"/>
      <c r="AK96" s="420"/>
      <c r="AL96" s="420"/>
      <c r="AM96" s="420"/>
      <c r="AN96" s="420"/>
      <c r="AO96" s="420"/>
      <c r="AP96" s="420"/>
      <c r="AQ96" s="420"/>
      <c r="AR96" s="420"/>
      <c r="AS96" s="420"/>
      <c r="AT96" s="420"/>
      <c r="AU96" s="420"/>
      <c r="AV96" s="420"/>
      <c r="AW96" s="420"/>
      <c r="AX96" s="420"/>
      <c r="AY96" s="420"/>
      <c r="AZ96" s="420"/>
      <c r="BA96" s="420"/>
      <c r="BB96" s="420"/>
      <c r="BC96" s="420"/>
      <c r="BD96" s="420"/>
      <c r="BE96" s="420"/>
      <c r="BF96" s="420"/>
      <c r="BG96" s="420"/>
      <c r="BH96" s="420"/>
      <c r="BI96" s="420"/>
      <c r="BJ96" s="420"/>
      <c r="BK96" s="420"/>
      <c r="BL96" s="420"/>
      <c r="BM96" s="420"/>
      <c r="BN96" s="420"/>
      <c r="BO96" s="420"/>
      <c r="BP96" s="420"/>
      <c r="BQ96" s="420"/>
      <c r="BR96" s="420"/>
      <c r="BS96" s="420"/>
      <c r="BT96" s="420"/>
      <c r="BU96" s="420"/>
      <c r="BV96" s="420"/>
    </row>
    <row r="97" spans="1:74" ht="108.75" customHeight="1">
      <c r="A97" s="10"/>
      <c r="B97" s="10"/>
      <c r="C97" s="10"/>
      <c r="D97" s="273"/>
      <c r="E97" s="70"/>
      <c r="F97" s="418" t="s">
        <v>204</v>
      </c>
      <c r="G97" s="418"/>
      <c r="H97" s="418"/>
      <c r="I97" s="260">
        <f ca="1">COUNTIF(N$12:N$70,"*baja*")</f>
        <v>12</v>
      </c>
      <c r="J97" s="261">
        <f ca="1">I97/I$101</f>
        <v>0.32432432432432434</v>
      </c>
      <c r="K97" s="8"/>
      <c r="L97" s="263" t="s">
        <v>7</v>
      </c>
      <c r="M97" s="414" t="s">
        <v>192</v>
      </c>
      <c r="N97" s="414"/>
      <c r="O97" s="414"/>
      <c r="P97" s="414"/>
      <c r="Q97" s="414"/>
      <c r="R97" s="6"/>
      <c r="S97" s="6"/>
      <c r="T97" s="6"/>
      <c r="U97" s="6"/>
      <c r="V97" s="6"/>
      <c r="W97" s="420"/>
      <c r="X97" s="420"/>
      <c r="Y97" s="420"/>
      <c r="Z97" s="420"/>
      <c r="AA97" s="420"/>
      <c r="AB97" s="420"/>
      <c r="AC97" s="420"/>
      <c r="AD97" s="420"/>
      <c r="AE97" s="420"/>
      <c r="AF97" s="420"/>
      <c r="AG97" s="420"/>
      <c r="AH97" s="420"/>
      <c r="AI97" s="420"/>
      <c r="AJ97" s="420"/>
      <c r="AK97" s="420"/>
      <c r="AL97" s="420"/>
      <c r="AM97" s="420"/>
      <c r="AN97" s="420"/>
      <c r="AO97" s="420"/>
      <c r="AP97" s="420"/>
      <c r="AQ97" s="420"/>
      <c r="AR97" s="420"/>
      <c r="AS97" s="420"/>
      <c r="AT97" s="420"/>
      <c r="AU97" s="420"/>
      <c r="AV97" s="420"/>
      <c r="AW97" s="420"/>
      <c r="AX97" s="420"/>
      <c r="AY97" s="420"/>
      <c r="AZ97" s="420"/>
      <c r="BA97" s="420"/>
      <c r="BB97" s="420"/>
      <c r="BC97" s="420"/>
      <c r="BD97" s="420"/>
      <c r="BE97" s="420"/>
      <c r="BF97" s="420"/>
      <c r="BG97" s="420"/>
      <c r="BH97" s="420"/>
      <c r="BI97" s="420"/>
      <c r="BJ97" s="420"/>
      <c r="BK97" s="420"/>
      <c r="BL97" s="420"/>
      <c r="BM97" s="420"/>
      <c r="BN97" s="420"/>
      <c r="BO97" s="420"/>
      <c r="BP97" s="420"/>
      <c r="BQ97" s="420"/>
      <c r="BR97" s="420"/>
      <c r="BS97" s="420"/>
      <c r="BT97" s="420"/>
      <c r="BU97" s="420"/>
      <c r="BV97" s="420"/>
    </row>
    <row r="98" spans="1:74" ht="104.25" customHeight="1">
      <c r="A98" s="10"/>
      <c r="B98" s="10"/>
      <c r="C98" s="10"/>
      <c r="D98" s="70"/>
      <c r="E98" s="71"/>
      <c r="F98" s="418" t="s">
        <v>201</v>
      </c>
      <c r="G98" s="418"/>
      <c r="H98" s="418"/>
      <c r="I98" s="260">
        <f ca="1">COUNTIF(N$12:N$70,"*moderada*")</f>
        <v>10</v>
      </c>
      <c r="J98" s="261">
        <f ca="1">I98/I$101</f>
        <v>0.27027027027027029</v>
      </c>
      <c r="K98" s="8"/>
      <c r="L98" s="263" t="s">
        <v>3</v>
      </c>
      <c r="M98" s="414" t="s">
        <v>193</v>
      </c>
      <c r="N98" s="414"/>
      <c r="O98" s="414"/>
      <c r="P98" s="414"/>
      <c r="Q98" s="414"/>
      <c r="R98" s="6"/>
      <c r="S98" s="6"/>
      <c r="T98" s="6"/>
      <c r="U98" s="6"/>
      <c r="V98" s="6"/>
      <c r="W98" s="420"/>
      <c r="X98" s="420"/>
      <c r="Y98" s="420"/>
      <c r="Z98" s="420"/>
      <c r="AA98" s="420"/>
      <c r="AB98" s="420"/>
      <c r="AC98" s="420"/>
      <c r="AD98" s="420"/>
      <c r="AE98" s="420"/>
      <c r="AF98" s="420"/>
      <c r="AG98" s="420"/>
      <c r="AH98" s="420"/>
      <c r="AI98" s="420"/>
      <c r="AJ98" s="420"/>
      <c r="AK98" s="420"/>
      <c r="AL98" s="420"/>
      <c r="AM98" s="420"/>
      <c r="AN98" s="420"/>
      <c r="AO98" s="420"/>
      <c r="AP98" s="420"/>
      <c r="AQ98" s="420"/>
      <c r="AR98" s="420"/>
      <c r="AS98" s="420"/>
      <c r="AT98" s="420"/>
      <c r="AU98" s="420"/>
      <c r="AV98" s="420"/>
      <c r="AW98" s="420"/>
      <c r="AX98" s="420"/>
      <c r="AY98" s="420"/>
      <c r="AZ98" s="420"/>
      <c r="BA98" s="420"/>
      <c r="BB98" s="420"/>
      <c r="BC98" s="420"/>
      <c r="BD98" s="420"/>
      <c r="BE98" s="420"/>
      <c r="BF98" s="420"/>
      <c r="BG98" s="420"/>
      <c r="BH98" s="420"/>
      <c r="BI98" s="420"/>
      <c r="BJ98" s="420"/>
      <c r="BK98" s="420"/>
      <c r="BL98" s="420"/>
      <c r="BM98" s="420"/>
      <c r="BN98" s="420"/>
      <c r="BO98" s="420"/>
      <c r="BP98" s="420"/>
      <c r="BQ98" s="420"/>
      <c r="BR98" s="420"/>
      <c r="BS98" s="420"/>
      <c r="BT98" s="420"/>
      <c r="BU98" s="420"/>
      <c r="BV98" s="420"/>
    </row>
    <row r="99" spans="1:74" ht="123" customHeight="1">
      <c r="A99" s="10"/>
      <c r="B99" s="10"/>
      <c r="C99" s="10"/>
      <c r="D99" s="71"/>
      <c r="E99" s="72"/>
      <c r="F99" s="418" t="s">
        <v>202</v>
      </c>
      <c r="G99" s="418"/>
      <c r="H99" s="418"/>
      <c r="I99" s="260">
        <f ca="1">COUNTIF(N$12:N$70,"*alta*")</f>
        <v>15</v>
      </c>
      <c r="J99" s="261">
        <f ca="1">I99/I$101</f>
        <v>0.40540540540540543</v>
      </c>
      <c r="K99" s="8"/>
      <c r="L99" s="263" t="s">
        <v>4</v>
      </c>
      <c r="M99" s="414" t="s">
        <v>194</v>
      </c>
      <c r="N99" s="414"/>
      <c r="O99" s="414"/>
      <c r="P99" s="414"/>
      <c r="Q99" s="414"/>
      <c r="R99" s="6"/>
      <c r="S99" s="6"/>
      <c r="T99" s="6"/>
      <c r="U99" s="6"/>
      <c r="V99" s="6"/>
      <c r="W99" s="420"/>
      <c r="X99" s="420"/>
      <c r="Y99" s="420"/>
      <c r="Z99" s="420"/>
      <c r="AA99" s="420"/>
      <c r="AB99" s="420"/>
      <c r="AC99" s="420"/>
      <c r="AD99" s="420"/>
      <c r="AE99" s="420"/>
      <c r="AF99" s="420"/>
      <c r="AG99" s="420"/>
      <c r="AH99" s="420"/>
      <c r="AI99" s="420"/>
      <c r="AJ99" s="420"/>
      <c r="AK99" s="420"/>
      <c r="AL99" s="420"/>
      <c r="AM99" s="420"/>
      <c r="AN99" s="420"/>
      <c r="AO99" s="420"/>
      <c r="AP99" s="420"/>
      <c r="AQ99" s="420"/>
      <c r="AR99" s="420"/>
      <c r="AS99" s="420"/>
      <c r="AT99" s="420"/>
      <c r="AU99" s="420"/>
      <c r="AV99" s="420"/>
      <c r="AW99" s="420"/>
      <c r="AX99" s="420"/>
      <c r="AY99" s="420"/>
      <c r="AZ99" s="420"/>
      <c r="BA99" s="420"/>
      <c r="BB99" s="420"/>
      <c r="BC99" s="420"/>
      <c r="BD99" s="420"/>
      <c r="BE99" s="420"/>
      <c r="BF99" s="420"/>
      <c r="BG99" s="420"/>
      <c r="BH99" s="420"/>
      <c r="BI99" s="420"/>
      <c r="BJ99" s="420"/>
      <c r="BK99" s="420"/>
      <c r="BL99" s="420"/>
      <c r="BM99" s="420"/>
      <c r="BN99" s="420"/>
      <c r="BO99" s="420"/>
      <c r="BP99" s="420"/>
      <c r="BQ99" s="420"/>
      <c r="BR99" s="420"/>
      <c r="BS99" s="420"/>
      <c r="BT99" s="420"/>
      <c r="BU99" s="420"/>
      <c r="BV99" s="420"/>
    </row>
    <row r="100" spans="1:74" ht="97.5" customHeight="1">
      <c r="A100" s="10"/>
      <c r="B100" s="10"/>
      <c r="C100" s="10"/>
      <c r="D100" s="72"/>
      <c r="E100" s="73"/>
      <c r="F100" s="418" t="s">
        <v>203</v>
      </c>
      <c r="G100" s="418"/>
      <c r="H100" s="418"/>
      <c r="I100" s="260">
        <f ca="1">COUNTIF(N$12:N$70,"*extrema*")</f>
        <v>0</v>
      </c>
      <c r="J100" s="261">
        <f ca="1">I100/I$101</f>
        <v>0</v>
      </c>
      <c r="K100" s="8"/>
      <c r="L100" s="8" t="s">
        <v>2</v>
      </c>
      <c r="M100" s="417" t="s">
        <v>195</v>
      </c>
      <c r="N100" s="417"/>
      <c r="O100" s="417"/>
      <c r="P100" s="417"/>
      <c r="Q100" s="417"/>
      <c r="R100" s="6"/>
      <c r="S100" s="6"/>
      <c r="T100" s="6"/>
      <c r="U100" s="6"/>
      <c r="V100" s="6"/>
      <c r="W100" s="420"/>
      <c r="X100" s="420"/>
      <c r="Y100" s="420"/>
      <c r="Z100" s="420"/>
      <c r="AA100" s="420"/>
      <c r="AB100" s="420"/>
      <c r="AC100" s="420"/>
      <c r="AD100" s="420"/>
      <c r="AE100" s="420"/>
      <c r="AF100" s="420"/>
      <c r="AG100" s="420"/>
      <c r="AH100" s="420"/>
      <c r="AI100" s="420"/>
      <c r="AJ100" s="420"/>
      <c r="AK100" s="420"/>
      <c r="AL100" s="420"/>
      <c r="AM100" s="420"/>
      <c r="AN100" s="420"/>
      <c r="AO100" s="420"/>
      <c r="AP100" s="420"/>
      <c r="AQ100" s="420"/>
      <c r="AR100" s="420"/>
      <c r="AS100" s="420"/>
      <c r="AT100" s="420"/>
      <c r="AU100" s="420"/>
      <c r="AV100" s="420"/>
      <c r="AW100" s="420"/>
      <c r="AX100" s="420"/>
      <c r="AY100" s="420"/>
      <c r="AZ100" s="420"/>
      <c r="BA100" s="420"/>
      <c r="BB100" s="420"/>
      <c r="BC100" s="420"/>
      <c r="BD100" s="420"/>
      <c r="BE100" s="420"/>
      <c r="BF100" s="420"/>
      <c r="BG100" s="420"/>
      <c r="BH100" s="420"/>
      <c r="BI100" s="420"/>
      <c r="BJ100" s="420"/>
      <c r="BK100" s="420"/>
      <c r="BL100" s="420"/>
      <c r="BM100" s="420"/>
      <c r="BN100" s="420"/>
      <c r="BO100" s="420"/>
      <c r="BP100" s="420"/>
      <c r="BQ100" s="420"/>
      <c r="BR100" s="420"/>
      <c r="BS100" s="420"/>
      <c r="BT100" s="420"/>
      <c r="BU100" s="420"/>
      <c r="BV100" s="420"/>
    </row>
    <row r="101" spans="1:74" ht="48" customHeight="1">
      <c r="A101" s="275"/>
      <c r="B101" s="275"/>
      <c r="C101" s="275"/>
      <c r="D101" s="73"/>
      <c r="E101" s="275"/>
      <c r="F101" s="275"/>
      <c r="G101" s="275"/>
      <c r="H101" s="6"/>
      <c r="I101" s="260">
        <f ca="1">SUM(I97:I100)</f>
        <v>37</v>
      </c>
      <c r="J101" s="6"/>
      <c r="K101" s="6"/>
      <c r="L101" s="415"/>
      <c r="M101" s="416"/>
      <c r="N101" s="416"/>
      <c r="O101" s="416"/>
      <c r="P101" s="416"/>
      <c r="Q101" s="416"/>
      <c r="R101" s="6"/>
      <c r="S101" s="6"/>
      <c r="T101" s="6"/>
      <c r="U101" s="6"/>
      <c r="V101" s="6"/>
      <c r="W101" s="420"/>
      <c r="X101" s="420"/>
      <c r="Y101" s="420"/>
      <c r="Z101" s="420"/>
      <c r="AA101" s="420"/>
      <c r="AB101" s="420"/>
      <c r="AC101" s="420"/>
      <c r="AD101" s="420"/>
      <c r="AE101" s="420"/>
      <c r="AF101" s="420"/>
      <c r="AG101" s="420"/>
      <c r="AH101" s="420"/>
      <c r="AI101" s="420"/>
      <c r="AJ101" s="420"/>
      <c r="AK101" s="420"/>
      <c r="AL101" s="420"/>
      <c r="AM101" s="420"/>
      <c r="AN101" s="420"/>
      <c r="AO101" s="420"/>
      <c r="AP101" s="420"/>
      <c r="AQ101" s="420"/>
      <c r="AR101" s="420"/>
      <c r="AS101" s="420"/>
      <c r="AT101" s="420"/>
      <c r="AU101" s="420"/>
      <c r="AV101" s="420"/>
      <c r="AW101" s="420"/>
      <c r="AX101" s="420"/>
      <c r="AY101" s="420"/>
      <c r="AZ101" s="420"/>
      <c r="BA101" s="420"/>
      <c r="BB101" s="420"/>
      <c r="BC101" s="420"/>
      <c r="BD101" s="420"/>
      <c r="BE101" s="420"/>
      <c r="BF101" s="420"/>
      <c r="BG101" s="420"/>
      <c r="BH101" s="420"/>
      <c r="BI101" s="420"/>
      <c r="BJ101" s="420"/>
      <c r="BK101" s="420"/>
      <c r="BL101" s="420"/>
      <c r="BM101" s="420"/>
      <c r="BN101" s="420"/>
      <c r="BO101" s="420"/>
      <c r="BP101" s="420"/>
      <c r="BQ101" s="420"/>
      <c r="BR101" s="420"/>
      <c r="BS101" s="420"/>
      <c r="BT101" s="420"/>
      <c r="BU101" s="420"/>
      <c r="BV101" s="420"/>
    </row>
    <row r="102" spans="1:74" ht="24" customHeight="1">
      <c r="A102" s="275"/>
      <c r="B102" s="275"/>
      <c r="C102" s="275"/>
      <c r="D102" s="275"/>
      <c r="E102" s="275"/>
      <c r="F102" s="275"/>
      <c r="G102" s="275"/>
      <c r="H102" s="6"/>
      <c r="I102" s="6"/>
      <c r="J102" s="6"/>
      <c r="K102" s="6"/>
      <c r="L102" s="415"/>
      <c r="M102" s="416"/>
      <c r="N102" s="416"/>
      <c r="O102" s="416"/>
      <c r="P102" s="416"/>
      <c r="Q102" s="41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5"/>
      <c r="AZ102" s="275"/>
      <c r="BA102" s="275"/>
      <c r="BB102" s="275"/>
      <c r="BC102" s="275"/>
      <c r="BD102" s="275"/>
      <c r="BE102" s="275"/>
      <c r="BF102" s="275"/>
      <c r="BG102" s="275"/>
      <c r="BH102" s="275"/>
      <c r="BI102" s="275"/>
      <c r="BJ102" s="275"/>
      <c r="BK102" s="275"/>
      <c r="BL102" s="275"/>
      <c r="BM102" s="275"/>
      <c r="BN102" s="275"/>
      <c r="BO102" s="275"/>
      <c r="BP102" s="275"/>
      <c r="BQ102" s="275"/>
      <c r="BR102" s="275"/>
      <c r="BS102" s="275"/>
      <c r="BT102" s="275"/>
      <c r="BU102" s="275"/>
      <c r="BV102" s="275"/>
    </row>
    <row r="103" spans="1:74" ht="33" customHeight="1">
      <c r="A103" s="4"/>
      <c r="B103" s="4"/>
      <c r="C103" s="4"/>
      <c r="D103" s="4"/>
      <c r="E103" s="4"/>
      <c r="F103" s="109" t="s">
        <v>173</v>
      </c>
      <c r="G103" s="269">
        <v>5</v>
      </c>
      <c r="H103" s="269">
        <v>10</v>
      </c>
      <c r="I103" s="270">
        <v>15</v>
      </c>
      <c r="J103" s="270">
        <v>20</v>
      </c>
      <c r="K103" s="270">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174</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175</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129</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176</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130</v>
      </c>
      <c r="H108" s="61" t="s">
        <v>131</v>
      </c>
      <c r="I108" s="61" t="s">
        <v>128</v>
      </c>
      <c r="J108" s="61" t="s">
        <v>132</v>
      </c>
      <c r="K108" s="61" t="s">
        <v>133</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12" t="s">
        <v>191</v>
      </c>
      <c r="H110" s="413"/>
      <c r="I110" s="413"/>
      <c r="J110" s="413"/>
      <c r="K110" s="413"/>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 ref="A71:G71"/>
    <mergeCell ref="H71:V71"/>
    <mergeCell ref="A40:G40"/>
    <mergeCell ref="H40:V40"/>
    <mergeCell ref="A45:G45"/>
    <mergeCell ref="H45:V45"/>
    <mergeCell ref="A60:G60"/>
    <mergeCell ref="H60:V60"/>
    <mergeCell ref="A53:G53"/>
    <mergeCell ref="H53:V53"/>
    <mergeCell ref="A66:G66"/>
    <mergeCell ref="H66:V66"/>
    <mergeCell ref="A2:H7"/>
    <mergeCell ref="A8:V8"/>
    <mergeCell ref="U2:V3"/>
    <mergeCell ref="U4:V5"/>
    <mergeCell ref="U6:V7"/>
    <mergeCell ref="I2:R7"/>
    <mergeCell ref="M97:Q97"/>
    <mergeCell ref="M100:Q100"/>
    <mergeCell ref="F98:H98"/>
    <mergeCell ref="F100:H100"/>
    <mergeCell ref="F99:H99"/>
    <mergeCell ref="F97:H97"/>
    <mergeCell ref="G110:K110"/>
    <mergeCell ref="M98:Q98"/>
    <mergeCell ref="M99:Q99"/>
    <mergeCell ref="L101:L102"/>
    <mergeCell ref="M101:Q101"/>
    <mergeCell ref="M102:Q102"/>
    <mergeCell ref="L96:Q96"/>
    <mergeCell ref="A78:G78"/>
    <mergeCell ref="H78:V78"/>
    <mergeCell ref="A85:G85"/>
    <mergeCell ref="H85:V85"/>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10</v>
      </c>
      <c r="B1" t="s">
        <v>134</v>
      </c>
      <c r="C1" t="s">
        <v>143</v>
      </c>
      <c r="D1" t="s">
        <v>169</v>
      </c>
      <c r="E1" s="15" t="s">
        <v>170</v>
      </c>
      <c r="F1" s="15" t="s">
        <v>171</v>
      </c>
      <c r="G1" s="16" t="s">
        <v>141</v>
      </c>
      <c r="H1" s="16" t="s">
        <v>164</v>
      </c>
      <c r="I1" s="16" t="s">
        <v>144</v>
      </c>
      <c r="J1" s="16" t="s">
        <v>172</v>
      </c>
      <c r="K1" s="16" t="s">
        <v>142</v>
      </c>
    </row>
    <row r="2" spans="1:11" ht="76.5">
      <c r="A2" s="21" t="s">
        <v>130</v>
      </c>
      <c r="B2" s="21" t="s">
        <v>139</v>
      </c>
      <c r="C2" s="15" t="s">
        <v>20</v>
      </c>
      <c r="D2" s="21" t="s">
        <v>166</v>
      </c>
      <c r="E2" s="15" t="s">
        <v>130</v>
      </c>
      <c r="F2" s="15" t="s">
        <v>140</v>
      </c>
      <c r="G2" s="15" t="s">
        <v>145</v>
      </c>
      <c r="H2" s="15" t="s">
        <v>145</v>
      </c>
      <c r="I2" s="55" t="s">
        <v>166</v>
      </c>
      <c r="J2" s="15" t="s">
        <v>20</v>
      </c>
      <c r="K2" s="15" t="s">
        <v>145</v>
      </c>
    </row>
    <row r="3" spans="1:11" ht="76.5">
      <c r="A3" s="15" t="s">
        <v>131</v>
      </c>
      <c r="B3" s="15" t="s">
        <v>129</v>
      </c>
      <c r="C3" s="15" t="s">
        <v>22</v>
      </c>
      <c r="D3" s="15" t="s">
        <v>167</v>
      </c>
      <c r="E3" s="15" t="s">
        <v>130</v>
      </c>
      <c r="F3" s="15" t="s">
        <v>129</v>
      </c>
      <c r="G3" s="15" t="s">
        <v>146</v>
      </c>
      <c r="H3" s="15" t="s">
        <v>145</v>
      </c>
      <c r="I3" s="55" t="s">
        <v>166</v>
      </c>
      <c r="J3" s="15" t="s">
        <v>22</v>
      </c>
      <c r="K3" s="15" t="s">
        <v>145</v>
      </c>
    </row>
    <row r="4" spans="1:11" ht="76.5">
      <c r="A4" s="15" t="s">
        <v>128</v>
      </c>
      <c r="B4" s="15" t="s">
        <v>137</v>
      </c>
      <c r="C4" s="15"/>
      <c r="D4" s="15" t="s">
        <v>168</v>
      </c>
      <c r="E4" s="15" t="s">
        <v>130</v>
      </c>
      <c r="F4" s="15" t="s">
        <v>137</v>
      </c>
      <c r="G4" s="15" t="s">
        <v>147</v>
      </c>
      <c r="H4" s="15" t="s">
        <v>145</v>
      </c>
      <c r="I4" s="55" t="s">
        <v>167</v>
      </c>
      <c r="J4" s="15" t="s">
        <v>20</v>
      </c>
      <c r="K4" s="15" t="s">
        <v>145</v>
      </c>
    </row>
    <row r="5" spans="1:11" ht="89.25">
      <c r="A5" s="15" t="s">
        <v>132</v>
      </c>
      <c r="B5" s="22" t="s">
        <v>136</v>
      </c>
      <c r="C5" s="15"/>
      <c r="D5" s="4"/>
      <c r="E5" s="15" t="s">
        <v>130</v>
      </c>
      <c r="F5" s="15" t="s">
        <v>136</v>
      </c>
      <c r="G5" s="15" t="s">
        <v>148</v>
      </c>
      <c r="H5" s="15" t="s">
        <v>145</v>
      </c>
      <c r="I5" s="55" t="s">
        <v>167</v>
      </c>
      <c r="J5" s="15" t="s">
        <v>22</v>
      </c>
      <c r="K5" s="15" t="s">
        <v>145</v>
      </c>
    </row>
    <row r="6" spans="1:11" ht="127.5">
      <c r="A6" s="15" t="s">
        <v>133</v>
      </c>
      <c r="B6" s="15" t="s">
        <v>135</v>
      </c>
      <c r="C6" s="4"/>
      <c r="D6" s="4"/>
      <c r="E6" s="15" t="s">
        <v>130</v>
      </c>
      <c r="F6" s="15" t="s">
        <v>135</v>
      </c>
      <c r="G6" s="15" t="s">
        <v>149</v>
      </c>
      <c r="H6" s="15" t="s">
        <v>145</v>
      </c>
      <c r="I6" s="55" t="s">
        <v>168</v>
      </c>
      <c r="J6" s="15" t="s">
        <v>20</v>
      </c>
      <c r="K6" s="15" t="s">
        <v>145</v>
      </c>
    </row>
    <row r="7" spans="1:11" ht="76.5">
      <c r="E7" s="15" t="s">
        <v>131</v>
      </c>
      <c r="F7" s="15" t="s">
        <v>140</v>
      </c>
      <c r="G7" s="15" t="s">
        <v>146</v>
      </c>
      <c r="H7" s="15" t="s">
        <v>145</v>
      </c>
      <c r="I7" s="55" t="s">
        <v>168</v>
      </c>
      <c r="J7" s="15" t="s">
        <v>22</v>
      </c>
      <c r="K7" s="15" t="s">
        <v>145</v>
      </c>
    </row>
    <row r="8" spans="1:11" ht="76.5">
      <c r="E8" s="15" t="s">
        <v>131</v>
      </c>
      <c r="F8" s="15" t="s">
        <v>129</v>
      </c>
      <c r="G8" s="15" t="s">
        <v>150</v>
      </c>
      <c r="H8" s="15" t="s">
        <v>146</v>
      </c>
      <c r="I8" s="55" t="s">
        <v>166</v>
      </c>
      <c r="J8" s="15" t="s">
        <v>20</v>
      </c>
      <c r="K8" s="15" t="s">
        <v>145</v>
      </c>
    </row>
    <row r="9" spans="1:11" ht="89.25">
      <c r="E9" s="15" t="s">
        <v>131</v>
      </c>
      <c r="F9" s="15" t="s">
        <v>137</v>
      </c>
      <c r="G9" s="15" t="s">
        <v>151</v>
      </c>
      <c r="H9" s="15" t="s">
        <v>146</v>
      </c>
      <c r="I9" s="55" t="s">
        <v>166</v>
      </c>
      <c r="J9" s="15" t="s">
        <v>22</v>
      </c>
      <c r="K9" s="15" t="s">
        <v>146</v>
      </c>
    </row>
    <row r="10" spans="1:11" ht="127.5">
      <c r="E10" s="15" t="s">
        <v>131</v>
      </c>
      <c r="F10" s="15" t="s">
        <v>136</v>
      </c>
      <c r="G10" s="15" t="s">
        <v>152</v>
      </c>
      <c r="H10" s="15" t="s">
        <v>146</v>
      </c>
      <c r="I10" s="55" t="s">
        <v>167</v>
      </c>
      <c r="J10" s="15" t="s">
        <v>20</v>
      </c>
      <c r="K10" s="15" t="s">
        <v>146</v>
      </c>
    </row>
    <row r="11" spans="1:11" ht="140.25">
      <c r="E11" s="15" t="s">
        <v>131</v>
      </c>
      <c r="F11" s="15" t="s">
        <v>135</v>
      </c>
      <c r="G11" s="15" t="s">
        <v>153</v>
      </c>
      <c r="H11" s="15" t="s">
        <v>146</v>
      </c>
      <c r="I11" s="55" t="s">
        <v>167</v>
      </c>
      <c r="J11" s="15" t="s">
        <v>22</v>
      </c>
      <c r="K11" s="15" t="s">
        <v>145</v>
      </c>
    </row>
    <row r="12" spans="1:11" ht="89.25">
      <c r="E12" s="15" t="s">
        <v>128</v>
      </c>
      <c r="F12" s="15" t="s">
        <v>140</v>
      </c>
      <c r="G12" s="15" t="s">
        <v>154</v>
      </c>
      <c r="H12" s="15" t="s">
        <v>146</v>
      </c>
      <c r="I12" s="55" t="s">
        <v>168</v>
      </c>
      <c r="J12" s="15" t="s">
        <v>20</v>
      </c>
      <c r="K12" s="15" t="s">
        <v>146</v>
      </c>
    </row>
    <row r="13" spans="1:11" ht="89.25">
      <c r="E13" s="15" t="s">
        <v>128</v>
      </c>
      <c r="F13" s="15" t="s">
        <v>129</v>
      </c>
      <c r="G13" s="15" t="s">
        <v>151</v>
      </c>
      <c r="H13" s="15" t="s">
        <v>146</v>
      </c>
      <c r="I13" s="55" t="s">
        <v>168</v>
      </c>
      <c r="J13" s="15" t="s">
        <v>22</v>
      </c>
      <c r="K13" s="15" t="s">
        <v>145</v>
      </c>
    </row>
    <row r="14" spans="1:11" ht="127.5">
      <c r="E14" s="15" t="s">
        <v>128</v>
      </c>
      <c r="F14" s="15" t="s">
        <v>137</v>
      </c>
      <c r="G14" s="15" t="s">
        <v>155</v>
      </c>
      <c r="H14" s="15" t="s">
        <v>147</v>
      </c>
      <c r="I14" s="55" t="s">
        <v>166</v>
      </c>
      <c r="J14" s="15" t="s">
        <v>20</v>
      </c>
      <c r="K14" s="15" t="s">
        <v>146</v>
      </c>
    </row>
    <row r="15" spans="1:11" ht="140.25">
      <c r="E15" s="15" t="s">
        <v>128</v>
      </c>
      <c r="F15" s="15" t="s">
        <v>136</v>
      </c>
      <c r="G15" s="15" t="s">
        <v>156</v>
      </c>
      <c r="H15" s="15" t="s">
        <v>147</v>
      </c>
      <c r="I15" s="55" t="s">
        <v>166</v>
      </c>
      <c r="J15" s="15" t="s">
        <v>22</v>
      </c>
      <c r="K15" s="15" t="s">
        <v>147</v>
      </c>
    </row>
    <row r="16" spans="1:11" ht="140.25">
      <c r="E16" s="15" t="s">
        <v>128</v>
      </c>
      <c r="F16" s="15" t="s">
        <v>135</v>
      </c>
      <c r="G16" s="15" t="s">
        <v>157</v>
      </c>
      <c r="H16" s="15" t="s">
        <v>147</v>
      </c>
      <c r="I16" s="55" t="s">
        <v>167</v>
      </c>
      <c r="J16" s="15" t="s">
        <v>20</v>
      </c>
      <c r="K16" s="15" t="s">
        <v>147</v>
      </c>
    </row>
    <row r="17" spans="5:11" ht="127.5">
      <c r="E17" s="15" t="s">
        <v>132</v>
      </c>
      <c r="F17" s="15" t="s">
        <v>140</v>
      </c>
      <c r="G17" s="15" t="s">
        <v>158</v>
      </c>
      <c r="H17" s="15" t="s">
        <v>147</v>
      </c>
      <c r="I17" s="55" t="s">
        <v>167</v>
      </c>
      <c r="J17" s="15" t="s">
        <v>22</v>
      </c>
      <c r="K17" s="15" t="s">
        <v>146</v>
      </c>
    </row>
    <row r="18" spans="5:11" ht="127.5">
      <c r="E18" s="15" t="s">
        <v>132</v>
      </c>
      <c r="F18" s="15" t="s">
        <v>129</v>
      </c>
      <c r="G18" s="15" t="s">
        <v>152</v>
      </c>
      <c r="H18" s="15" t="s">
        <v>147</v>
      </c>
      <c r="I18" s="55" t="s">
        <v>168</v>
      </c>
      <c r="J18" s="15" t="s">
        <v>20</v>
      </c>
      <c r="K18" s="15" t="s">
        <v>147</v>
      </c>
    </row>
    <row r="19" spans="5:11" ht="140.25">
      <c r="E19" s="15" t="s">
        <v>132</v>
      </c>
      <c r="F19" s="15" t="s">
        <v>137</v>
      </c>
      <c r="G19" s="15" t="s">
        <v>159</v>
      </c>
      <c r="H19" s="15" t="s">
        <v>147</v>
      </c>
      <c r="I19" s="55" t="s">
        <v>168</v>
      </c>
      <c r="J19" s="15" t="s">
        <v>22</v>
      </c>
      <c r="K19" s="15" t="s">
        <v>145</v>
      </c>
    </row>
    <row r="20" spans="5:11" ht="140.25">
      <c r="E20" s="15" t="s">
        <v>132</v>
      </c>
      <c r="F20" s="15" t="s">
        <v>136</v>
      </c>
      <c r="G20" s="15" t="s">
        <v>160</v>
      </c>
      <c r="H20" s="15" t="s">
        <v>148</v>
      </c>
      <c r="I20" s="55" t="s">
        <v>166</v>
      </c>
      <c r="J20" s="15" t="s">
        <v>20</v>
      </c>
      <c r="K20" s="15" t="s">
        <v>147</v>
      </c>
    </row>
    <row r="21" spans="5:11" ht="140.25">
      <c r="E21" s="15" t="s">
        <v>132</v>
      </c>
      <c r="F21" s="15" t="s">
        <v>135</v>
      </c>
      <c r="G21" s="15" t="s">
        <v>161</v>
      </c>
      <c r="H21" s="15" t="s">
        <v>148</v>
      </c>
      <c r="I21" s="55" t="s">
        <v>166</v>
      </c>
      <c r="J21" s="15" t="s">
        <v>22</v>
      </c>
      <c r="K21" s="15" t="s">
        <v>148</v>
      </c>
    </row>
    <row r="22" spans="5:11" ht="140.25">
      <c r="E22" s="15" t="s">
        <v>133</v>
      </c>
      <c r="F22" s="15" t="s">
        <v>140</v>
      </c>
      <c r="G22" s="15" t="s">
        <v>149</v>
      </c>
      <c r="H22" s="15" t="s">
        <v>148</v>
      </c>
      <c r="I22" s="55" t="s">
        <v>167</v>
      </c>
      <c r="J22" s="15" t="s">
        <v>20</v>
      </c>
      <c r="K22" s="15" t="s">
        <v>148</v>
      </c>
    </row>
    <row r="23" spans="5:11" ht="140.25">
      <c r="E23" s="15" t="s">
        <v>133</v>
      </c>
      <c r="F23" s="15" t="s">
        <v>129</v>
      </c>
      <c r="G23" s="15" t="s">
        <v>162</v>
      </c>
      <c r="H23" s="15" t="s">
        <v>148</v>
      </c>
      <c r="I23" s="55" t="s">
        <v>167</v>
      </c>
      <c r="J23" s="15" t="s">
        <v>22</v>
      </c>
      <c r="K23" s="15" t="s">
        <v>147</v>
      </c>
    </row>
    <row r="24" spans="5:11" ht="140.25">
      <c r="E24" s="15" t="s">
        <v>133</v>
      </c>
      <c r="F24" s="15" t="s">
        <v>137</v>
      </c>
      <c r="G24" s="15" t="s">
        <v>157</v>
      </c>
      <c r="H24" s="15" t="s">
        <v>148</v>
      </c>
      <c r="I24" s="55" t="s">
        <v>168</v>
      </c>
      <c r="J24" s="15" t="s">
        <v>20</v>
      </c>
      <c r="K24" s="15" t="s">
        <v>148</v>
      </c>
    </row>
    <row r="25" spans="5:11" ht="140.25">
      <c r="E25" s="15" t="s">
        <v>133</v>
      </c>
      <c r="F25" s="15" t="s">
        <v>136</v>
      </c>
      <c r="G25" s="15" t="s">
        <v>161</v>
      </c>
      <c r="H25" s="15" t="s">
        <v>148</v>
      </c>
      <c r="I25" s="55" t="s">
        <v>168</v>
      </c>
      <c r="J25" s="15" t="s">
        <v>22</v>
      </c>
      <c r="K25" s="15" t="s">
        <v>146</v>
      </c>
    </row>
    <row r="26" spans="5:11" ht="165.75">
      <c r="E26" s="15" t="s">
        <v>133</v>
      </c>
      <c r="F26" s="15" t="s">
        <v>135</v>
      </c>
      <c r="G26" s="15" t="s">
        <v>163</v>
      </c>
      <c r="H26" s="15" t="s">
        <v>149</v>
      </c>
      <c r="I26" s="55" t="s">
        <v>166</v>
      </c>
      <c r="J26" s="15" t="s">
        <v>20</v>
      </c>
      <c r="K26" s="15" t="s">
        <v>148</v>
      </c>
    </row>
    <row r="27" spans="5:11" ht="165.75">
      <c r="E27" s="15"/>
      <c r="F27" s="15"/>
      <c r="G27" s="15"/>
      <c r="H27" s="15" t="s">
        <v>149</v>
      </c>
      <c r="I27" s="55" t="s">
        <v>166</v>
      </c>
      <c r="J27" s="15" t="s">
        <v>22</v>
      </c>
      <c r="K27" s="15" t="s">
        <v>149</v>
      </c>
    </row>
    <row r="28" spans="5:11" ht="165.75">
      <c r="H28" s="15" t="s">
        <v>149</v>
      </c>
      <c r="I28" s="55" t="s">
        <v>167</v>
      </c>
      <c r="J28" s="15" t="s">
        <v>20</v>
      </c>
      <c r="K28" s="15" t="s">
        <v>149</v>
      </c>
    </row>
    <row r="29" spans="5:11" ht="165.75">
      <c r="H29" s="15" t="s">
        <v>149</v>
      </c>
      <c r="I29" s="55" t="s">
        <v>167</v>
      </c>
      <c r="J29" s="15" t="s">
        <v>22</v>
      </c>
      <c r="K29" s="15" t="s">
        <v>148</v>
      </c>
    </row>
    <row r="30" spans="5:11" ht="165.75">
      <c r="H30" s="15" t="s">
        <v>149</v>
      </c>
      <c r="I30" s="55" t="s">
        <v>168</v>
      </c>
      <c r="J30" s="15" t="s">
        <v>20</v>
      </c>
      <c r="K30" s="15" t="s">
        <v>149</v>
      </c>
    </row>
    <row r="31" spans="5:11" ht="165.75">
      <c r="H31" s="15" t="s">
        <v>149</v>
      </c>
      <c r="I31" s="55" t="s">
        <v>168</v>
      </c>
      <c r="J31" s="15" t="s">
        <v>22</v>
      </c>
      <c r="K31" s="15" t="s">
        <v>147</v>
      </c>
    </row>
    <row r="32" spans="5:11" ht="89.25">
      <c r="H32" s="15" t="s">
        <v>146</v>
      </c>
      <c r="I32" s="55" t="s">
        <v>166</v>
      </c>
      <c r="J32" s="15" t="s">
        <v>20</v>
      </c>
      <c r="K32" s="15" t="s">
        <v>149</v>
      </c>
    </row>
    <row r="33" spans="5:11" ht="76.5">
      <c r="H33" s="15" t="s">
        <v>146</v>
      </c>
      <c r="I33" s="55" t="s">
        <v>166</v>
      </c>
      <c r="J33" s="15" t="s">
        <v>22</v>
      </c>
      <c r="K33" s="15" t="s">
        <v>146</v>
      </c>
    </row>
    <row r="34" spans="5:11" ht="76.5">
      <c r="G34" s="1"/>
      <c r="H34" s="15" t="s">
        <v>146</v>
      </c>
      <c r="I34" s="55" t="s">
        <v>167</v>
      </c>
      <c r="J34" s="15" t="s">
        <v>20</v>
      </c>
      <c r="K34" s="15" t="s">
        <v>146</v>
      </c>
    </row>
    <row r="35" spans="5:11" ht="76.5">
      <c r="G35" s="1"/>
      <c r="H35" s="15" t="s">
        <v>146</v>
      </c>
      <c r="I35" s="55" t="s">
        <v>167</v>
      </c>
      <c r="J35" s="15" t="s">
        <v>22</v>
      </c>
      <c r="K35" s="15" t="s">
        <v>146</v>
      </c>
    </row>
    <row r="36" spans="5:11" ht="76.5">
      <c r="G36" s="1"/>
      <c r="H36" s="15" t="s">
        <v>146</v>
      </c>
      <c r="I36" s="55" t="s">
        <v>168</v>
      </c>
      <c r="J36" s="15" t="s">
        <v>20</v>
      </c>
      <c r="K36" s="15" t="s">
        <v>145</v>
      </c>
    </row>
    <row r="37" spans="5:11" ht="76.5">
      <c r="E37" s="1"/>
      <c r="F37" s="1"/>
      <c r="G37" s="3"/>
      <c r="H37" s="15" t="s">
        <v>146</v>
      </c>
      <c r="I37" s="55" t="s">
        <v>168</v>
      </c>
      <c r="J37" s="15" t="s">
        <v>22</v>
      </c>
      <c r="K37" s="15" t="s">
        <v>146</v>
      </c>
    </row>
    <row r="38" spans="5:11" ht="76.5">
      <c r="E38" s="1"/>
      <c r="F38" s="1"/>
      <c r="G38" s="5"/>
      <c r="H38" s="15" t="s">
        <v>150</v>
      </c>
      <c r="I38" s="55" t="s">
        <v>166</v>
      </c>
      <c r="J38" s="15" t="s">
        <v>20</v>
      </c>
      <c r="K38" s="15" t="s">
        <v>145</v>
      </c>
    </row>
    <row r="39" spans="5:11" ht="76.5">
      <c r="E39" s="1"/>
      <c r="F39" s="1"/>
      <c r="G39" s="5"/>
      <c r="H39" s="15" t="s">
        <v>150</v>
      </c>
      <c r="I39" s="55" t="s">
        <v>166</v>
      </c>
      <c r="J39" s="15" t="s">
        <v>22</v>
      </c>
      <c r="K39" s="15" t="s">
        <v>150</v>
      </c>
    </row>
    <row r="40" spans="5:11" ht="76.5">
      <c r="E40" s="3"/>
      <c r="F40" s="3"/>
      <c r="G40" s="5"/>
      <c r="H40" s="15" t="s">
        <v>150</v>
      </c>
      <c r="I40" s="55" t="s">
        <v>167</v>
      </c>
      <c r="J40" s="15" t="s">
        <v>20</v>
      </c>
      <c r="K40" s="15" t="s">
        <v>150</v>
      </c>
    </row>
    <row r="41" spans="5:11" ht="76.5">
      <c r="E41" s="5"/>
      <c r="F41" s="5"/>
      <c r="G41" s="5"/>
      <c r="H41" s="15" t="s">
        <v>150</v>
      </c>
      <c r="I41" s="55" t="s">
        <v>167</v>
      </c>
      <c r="J41" s="15" t="s">
        <v>22</v>
      </c>
      <c r="K41" s="15" t="s">
        <v>146</v>
      </c>
    </row>
    <row r="42" spans="5:11" ht="76.5">
      <c r="E42" s="5"/>
      <c r="F42" s="5"/>
      <c r="G42" s="5"/>
      <c r="H42" s="15" t="s">
        <v>150</v>
      </c>
      <c r="I42" s="55" t="s">
        <v>168</v>
      </c>
      <c r="J42" s="15" t="s">
        <v>20</v>
      </c>
      <c r="K42" s="15" t="s">
        <v>146</v>
      </c>
    </row>
    <row r="43" spans="5:11" ht="76.5">
      <c r="E43" s="5"/>
      <c r="F43" s="5"/>
      <c r="G43" s="5"/>
      <c r="H43" s="15" t="s">
        <v>150</v>
      </c>
      <c r="I43" s="55" t="s">
        <v>168</v>
      </c>
      <c r="J43" s="15" t="s">
        <v>22</v>
      </c>
      <c r="K43" s="15" t="s">
        <v>146</v>
      </c>
    </row>
    <row r="44" spans="5:11" ht="140.25">
      <c r="E44" s="5"/>
      <c r="F44" s="5"/>
      <c r="G44" s="5"/>
      <c r="H44" s="15" t="s">
        <v>151</v>
      </c>
      <c r="I44" s="55" t="s">
        <v>166</v>
      </c>
      <c r="J44" s="15" t="s">
        <v>20</v>
      </c>
      <c r="K44" s="15" t="s">
        <v>146</v>
      </c>
    </row>
    <row r="45" spans="5:11" ht="140.25">
      <c r="E45" s="5"/>
      <c r="F45" s="5"/>
      <c r="G45" s="5"/>
      <c r="H45" s="15" t="s">
        <v>151</v>
      </c>
      <c r="I45" s="55" t="s">
        <v>166</v>
      </c>
      <c r="J45" s="15" t="s">
        <v>22</v>
      </c>
      <c r="K45" s="15" t="s">
        <v>151</v>
      </c>
    </row>
    <row r="46" spans="5:11" ht="140.25">
      <c r="E46" s="5"/>
      <c r="F46" s="5"/>
      <c r="G46" s="5"/>
      <c r="H46" s="15" t="s">
        <v>151</v>
      </c>
      <c r="I46" s="55" t="s">
        <v>167</v>
      </c>
      <c r="J46" s="15" t="s">
        <v>20</v>
      </c>
      <c r="K46" s="15" t="s">
        <v>151</v>
      </c>
    </row>
    <row r="47" spans="5:11" ht="140.25">
      <c r="E47" s="5"/>
      <c r="F47" s="5"/>
      <c r="G47" s="5"/>
      <c r="H47" s="15" t="s">
        <v>151</v>
      </c>
      <c r="I47" s="55" t="s">
        <v>167</v>
      </c>
      <c r="J47" s="15" t="s">
        <v>22</v>
      </c>
      <c r="K47" s="15" t="s">
        <v>150</v>
      </c>
    </row>
    <row r="48" spans="5:11" ht="140.25">
      <c r="E48" s="5"/>
      <c r="F48" s="5"/>
      <c r="G48" s="5"/>
      <c r="H48" s="15" t="s">
        <v>151</v>
      </c>
      <c r="I48" s="55" t="s">
        <v>168</v>
      </c>
      <c r="J48" s="15" t="s">
        <v>20</v>
      </c>
      <c r="K48" s="15" t="s">
        <v>147</v>
      </c>
    </row>
    <row r="49" spans="5:11" ht="140.25">
      <c r="E49" s="5"/>
      <c r="F49" s="5"/>
      <c r="G49" s="5"/>
      <c r="H49" s="15" t="s">
        <v>151</v>
      </c>
      <c r="I49" s="55" t="s">
        <v>168</v>
      </c>
      <c r="J49" s="15" t="s">
        <v>22</v>
      </c>
      <c r="K49" s="15" t="s">
        <v>146</v>
      </c>
    </row>
    <row r="50" spans="5:11" ht="165.75">
      <c r="E50" s="5"/>
      <c r="F50" s="5"/>
      <c r="G50" s="5"/>
      <c r="H50" s="15" t="s">
        <v>152</v>
      </c>
      <c r="I50" s="55" t="s">
        <v>166</v>
      </c>
      <c r="J50" s="15" t="s">
        <v>20</v>
      </c>
      <c r="K50" s="15" t="s">
        <v>147</v>
      </c>
    </row>
    <row r="51" spans="5:11" ht="165.75">
      <c r="E51" s="5"/>
      <c r="F51" s="5"/>
      <c r="G51" s="5"/>
      <c r="H51" s="15" t="s">
        <v>152</v>
      </c>
      <c r="I51" s="55" t="s">
        <v>166</v>
      </c>
      <c r="J51" s="15" t="s">
        <v>22</v>
      </c>
      <c r="K51" s="15" t="s">
        <v>152</v>
      </c>
    </row>
    <row r="52" spans="5:11" ht="165.75">
      <c r="E52" s="5"/>
      <c r="F52" s="5"/>
      <c r="G52" s="5"/>
      <c r="H52" s="15" t="s">
        <v>152</v>
      </c>
      <c r="I52" s="55" t="s">
        <v>167</v>
      </c>
      <c r="J52" s="15" t="s">
        <v>20</v>
      </c>
      <c r="K52" s="15" t="s">
        <v>152</v>
      </c>
    </row>
    <row r="53" spans="5:11" ht="165.75">
      <c r="E53" s="5"/>
      <c r="F53" s="5"/>
      <c r="G53" s="5"/>
      <c r="H53" s="15" t="s">
        <v>152</v>
      </c>
      <c r="I53" s="55" t="s">
        <v>167</v>
      </c>
      <c r="J53" s="15" t="s">
        <v>22</v>
      </c>
      <c r="K53" s="15" t="s">
        <v>151</v>
      </c>
    </row>
    <row r="54" spans="5:11" ht="165.75">
      <c r="E54" s="5"/>
      <c r="F54" s="5"/>
      <c r="G54" s="5"/>
      <c r="H54" s="15" t="s">
        <v>152</v>
      </c>
      <c r="I54" s="55" t="s">
        <v>168</v>
      </c>
      <c r="J54" s="15" t="s">
        <v>20</v>
      </c>
      <c r="K54" s="15" t="s">
        <v>148</v>
      </c>
    </row>
    <row r="55" spans="5:11" ht="165.75">
      <c r="E55" s="5"/>
      <c r="F55" s="5"/>
      <c r="G55" s="5"/>
      <c r="H55" s="15" t="s">
        <v>152</v>
      </c>
      <c r="I55" s="55" t="s">
        <v>168</v>
      </c>
      <c r="J55" s="15" t="s">
        <v>22</v>
      </c>
      <c r="K55" s="15" t="s">
        <v>150</v>
      </c>
    </row>
    <row r="56" spans="5:11" ht="165.75">
      <c r="E56" s="5"/>
      <c r="F56" s="5"/>
      <c r="G56" s="5"/>
      <c r="H56" s="15" t="s">
        <v>153</v>
      </c>
      <c r="I56" s="55" t="s">
        <v>166</v>
      </c>
      <c r="J56" s="15" t="s">
        <v>20</v>
      </c>
      <c r="K56" s="15" t="s">
        <v>148</v>
      </c>
    </row>
    <row r="57" spans="5:11" ht="165.75">
      <c r="E57" s="5"/>
      <c r="F57" s="5"/>
      <c r="G57" s="5"/>
      <c r="H57" s="15" t="s">
        <v>153</v>
      </c>
      <c r="I57" s="55" t="s">
        <v>166</v>
      </c>
      <c r="J57" s="15" t="s">
        <v>22</v>
      </c>
      <c r="K57" s="15" t="s">
        <v>153</v>
      </c>
    </row>
    <row r="58" spans="5:11" ht="165.75">
      <c r="E58" s="5"/>
      <c r="F58" s="5"/>
      <c r="G58" s="5"/>
      <c r="H58" s="15" t="s">
        <v>153</v>
      </c>
      <c r="I58" s="55" t="s">
        <v>167</v>
      </c>
      <c r="J58" s="15" t="s">
        <v>20</v>
      </c>
      <c r="K58" s="15" t="s">
        <v>153</v>
      </c>
    </row>
    <row r="59" spans="5:11" ht="165.75">
      <c r="E59" s="5"/>
      <c r="F59" s="5"/>
      <c r="G59" s="5"/>
      <c r="H59" s="15" t="s">
        <v>153</v>
      </c>
      <c r="I59" s="55" t="s">
        <v>167</v>
      </c>
      <c r="J59" s="15" t="s">
        <v>22</v>
      </c>
      <c r="K59" s="15" t="s">
        <v>152</v>
      </c>
    </row>
    <row r="60" spans="5:11" ht="165.75">
      <c r="E60" s="5"/>
      <c r="F60" s="5"/>
      <c r="G60" s="5"/>
      <c r="H60" s="15" t="s">
        <v>153</v>
      </c>
      <c r="I60" s="55" t="s">
        <v>168</v>
      </c>
      <c r="J60" s="15" t="s">
        <v>20</v>
      </c>
      <c r="K60" s="15" t="s">
        <v>149</v>
      </c>
    </row>
    <row r="61" spans="5:11" ht="165.75">
      <c r="E61" s="5"/>
      <c r="F61" s="5"/>
      <c r="G61" s="5"/>
      <c r="H61" s="15" t="s">
        <v>153</v>
      </c>
      <c r="I61" s="55" t="s">
        <v>168</v>
      </c>
      <c r="J61" s="15" t="s">
        <v>22</v>
      </c>
      <c r="K61" s="15" t="s">
        <v>151</v>
      </c>
    </row>
    <row r="62" spans="5:11" ht="140.25">
      <c r="E62" s="5"/>
      <c r="F62" s="5"/>
      <c r="G62" s="5"/>
      <c r="H62" s="15" t="s">
        <v>154</v>
      </c>
      <c r="I62" s="55" t="s">
        <v>166</v>
      </c>
      <c r="J62" s="15" t="s">
        <v>20</v>
      </c>
      <c r="K62" s="15" t="s">
        <v>149</v>
      </c>
    </row>
    <row r="63" spans="5:11" ht="140.25">
      <c r="E63" s="5"/>
      <c r="F63" s="5"/>
      <c r="G63" s="5"/>
      <c r="H63" s="15" t="s">
        <v>154</v>
      </c>
      <c r="I63" s="55" t="s">
        <v>166</v>
      </c>
      <c r="J63" s="15" t="s">
        <v>22</v>
      </c>
      <c r="K63" s="15" t="s">
        <v>154</v>
      </c>
    </row>
    <row r="64" spans="5:11" ht="140.25">
      <c r="E64" s="5"/>
      <c r="F64" s="5"/>
      <c r="G64" s="5"/>
      <c r="H64" s="15" t="s">
        <v>154</v>
      </c>
      <c r="I64" s="55" t="s">
        <v>167</v>
      </c>
      <c r="J64" s="15" t="s">
        <v>20</v>
      </c>
      <c r="K64" s="15" t="s">
        <v>154</v>
      </c>
    </row>
    <row r="65" spans="5:11" ht="140.25">
      <c r="E65" s="5"/>
      <c r="F65" s="5"/>
      <c r="G65" s="5"/>
      <c r="H65" s="15" t="s">
        <v>154</v>
      </c>
      <c r="I65" s="55" t="s">
        <v>167</v>
      </c>
      <c r="J65" s="15" t="s">
        <v>22</v>
      </c>
      <c r="K65" s="15" t="s">
        <v>154</v>
      </c>
    </row>
    <row r="66" spans="5:11" ht="140.25">
      <c r="E66" s="5"/>
      <c r="F66" s="5"/>
      <c r="G66" s="5"/>
      <c r="H66" s="15" t="s">
        <v>154</v>
      </c>
      <c r="I66" s="55" t="s">
        <v>168</v>
      </c>
      <c r="J66" s="15" t="s">
        <v>20</v>
      </c>
      <c r="K66" s="15" t="s">
        <v>146</v>
      </c>
    </row>
    <row r="67" spans="5:11" ht="140.25">
      <c r="E67" s="5"/>
      <c r="F67" s="5"/>
      <c r="G67" s="5"/>
      <c r="H67" s="15" t="s">
        <v>154</v>
      </c>
      <c r="I67" s="55" t="s">
        <v>168</v>
      </c>
      <c r="J67" s="15" t="s">
        <v>22</v>
      </c>
      <c r="K67" s="15" t="s">
        <v>154</v>
      </c>
    </row>
    <row r="68" spans="5:11" ht="140.25">
      <c r="E68" s="5"/>
      <c r="F68" s="5"/>
      <c r="G68" s="5"/>
      <c r="H68" s="15" t="s">
        <v>151</v>
      </c>
      <c r="I68" s="55" t="s">
        <v>166</v>
      </c>
      <c r="J68" s="15" t="s">
        <v>20</v>
      </c>
      <c r="K68" s="15" t="s">
        <v>145</v>
      </c>
    </row>
    <row r="69" spans="5:11" ht="140.25">
      <c r="E69" s="5"/>
      <c r="F69" s="5"/>
      <c r="G69" s="5"/>
      <c r="H69" s="15" t="s">
        <v>151</v>
      </c>
      <c r="I69" s="55" t="s">
        <v>166</v>
      </c>
      <c r="J69" s="15" t="s">
        <v>22</v>
      </c>
      <c r="K69" s="15" t="s">
        <v>151</v>
      </c>
    </row>
    <row r="70" spans="5:11" ht="140.25">
      <c r="E70" s="5"/>
      <c r="F70" s="5"/>
      <c r="G70" s="5"/>
      <c r="H70" s="15" t="s">
        <v>151</v>
      </c>
      <c r="I70" s="55" t="s">
        <v>167</v>
      </c>
      <c r="J70" s="15" t="s">
        <v>20</v>
      </c>
      <c r="K70" s="15" t="s">
        <v>151</v>
      </c>
    </row>
    <row r="71" spans="5:11" ht="140.25">
      <c r="E71" s="5"/>
      <c r="F71" s="5"/>
      <c r="G71" s="5"/>
      <c r="H71" s="15" t="s">
        <v>151</v>
      </c>
      <c r="I71" s="55" t="s">
        <v>167</v>
      </c>
      <c r="J71" s="15" t="s">
        <v>22</v>
      </c>
      <c r="K71" s="15" t="s">
        <v>154</v>
      </c>
    </row>
    <row r="72" spans="5:11" ht="140.25">
      <c r="E72" s="5"/>
      <c r="F72" s="5"/>
      <c r="G72" s="5"/>
      <c r="H72" s="15" t="s">
        <v>151</v>
      </c>
      <c r="I72" s="55" t="s">
        <v>168</v>
      </c>
      <c r="J72" s="15" t="s">
        <v>20</v>
      </c>
      <c r="K72" s="15" t="s">
        <v>150</v>
      </c>
    </row>
    <row r="73" spans="5:11" ht="140.25">
      <c r="E73" s="5"/>
      <c r="F73" s="5"/>
      <c r="G73" s="5"/>
      <c r="H73" s="15" t="s">
        <v>151</v>
      </c>
      <c r="I73" s="55" t="s">
        <v>168</v>
      </c>
      <c r="J73" s="15" t="s">
        <v>22</v>
      </c>
      <c r="K73" s="15" t="s">
        <v>154</v>
      </c>
    </row>
    <row r="74" spans="5:11" ht="165.75">
      <c r="E74" s="5"/>
      <c r="F74" s="5"/>
      <c r="G74" s="5"/>
      <c r="H74" s="15" t="s">
        <v>155</v>
      </c>
      <c r="I74" s="55" t="s">
        <v>166</v>
      </c>
      <c r="J74" s="15" t="s">
        <v>20</v>
      </c>
      <c r="K74" s="15" t="s">
        <v>146</v>
      </c>
    </row>
    <row r="75" spans="5:11" ht="165.75">
      <c r="E75" s="5"/>
      <c r="F75" s="5"/>
      <c r="G75" s="5"/>
      <c r="H75" s="15" t="s">
        <v>155</v>
      </c>
      <c r="I75" s="55" t="s">
        <v>166</v>
      </c>
      <c r="J75" s="15" t="s">
        <v>22</v>
      </c>
      <c r="K75" s="15" t="s">
        <v>155</v>
      </c>
    </row>
    <row r="76" spans="5:11" ht="165.75">
      <c r="E76" s="5"/>
      <c r="F76" s="5"/>
      <c r="G76" s="5"/>
      <c r="H76" s="15" t="s">
        <v>155</v>
      </c>
      <c r="I76" s="55" t="s">
        <v>167</v>
      </c>
      <c r="J76" s="15" t="s">
        <v>20</v>
      </c>
      <c r="K76" s="15" t="s">
        <v>155</v>
      </c>
    </row>
    <row r="77" spans="5:11" ht="165.75">
      <c r="E77" s="5"/>
      <c r="F77" s="5"/>
      <c r="G77" s="5"/>
      <c r="H77" s="15" t="s">
        <v>155</v>
      </c>
      <c r="I77" s="55" t="s">
        <v>167</v>
      </c>
      <c r="J77" s="15" t="s">
        <v>22</v>
      </c>
      <c r="K77" s="15" t="s">
        <v>151</v>
      </c>
    </row>
    <row r="78" spans="5:11" ht="165.75">
      <c r="E78" s="5"/>
      <c r="F78" s="5"/>
      <c r="G78" s="5"/>
      <c r="H78" s="15" t="s">
        <v>155</v>
      </c>
      <c r="I78" s="55" t="s">
        <v>168</v>
      </c>
      <c r="J78" s="15" t="s">
        <v>20</v>
      </c>
      <c r="K78" s="15" t="s">
        <v>151</v>
      </c>
    </row>
    <row r="79" spans="5:11" ht="165.75">
      <c r="E79" s="5"/>
      <c r="F79" s="5"/>
      <c r="G79" s="5"/>
      <c r="H79" s="15" t="s">
        <v>155</v>
      </c>
      <c r="I79" s="55" t="s">
        <v>168</v>
      </c>
      <c r="J79" s="15" t="s">
        <v>22</v>
      </c>
      <c r="K79" s="15" t="s">
        <v>154</v>
      </c>
    </row>
    <row r="80" spans="5:11" ht="165.75">
      <c r="E80" s="5"/>
      <c r="F80" s="5"/>
      <c r="G80" s="5"/>
      <c r="H80" s="15" t="s">
        <v>156</v>
      </c>
      <c r="I80" s="55" t="s">
        <v>166</v>
      </c>
      <c r="J80" s="15" t="s">
        <v>20</v>
      </c>
      <c r="K80" s="15" t="s">
        <v>147</v>
      </c>
    </row>
    <row r="81" spans="5:11" ht="165.75">
      <c r="E81" s="5"/>
      <c r="F81" s="5"/>
      <c r="G81" s="5"/>
      <c r="H81" s="15" t="s">
        <v>156</v>
      </c>
      <c r="I81" s="55" t="s">
        <v>166</v>
      </c>
      <c r="J81" s="15" t="s">
        <v>22</v>
      </c>
      <c r="K81" s="15" t="s">
        <v>156</v>
      </c>
    </row>
    <row r="82" spans="5:11" ht="165.75">
      <c r="E82" s="5"/>
      <c r="F82" s="5"/>
      <c r="G82" s="5"/>
      <c r="H82" s="15" t="s">
        <v>156</v>
      </c>
      <c r="I82" s="55" t="s">
        <v>167</v>
      </c>
      <c r="J82" s="15" t="s">
        <v>20</v>
      </c>
      <c r="K82" s="15" t="s">
        <v>156</v>
      </c>
    </row>
    <row r="83" spans="5:11" ht="165.75">
      <c r="E83" s="5"/>
      <c r="F83" s="5"/>
      <c r="G83" s="5"/>
      <c r="H83" s="15" t="s">
        <v>156</v>
      </c>
      <c r="I83" s="55" t="s">
        <v>167</v>
      </c>
      <c r="J83" s="15" t="s">
        <v>22</v>
      </c>
      <c r="K83" s="15" t="s">
        <v>155</v>
      </c>
    </row>
    <row r="84" spans="5:11" ht="165.75">
      <c r="E84" s="5"/>
      <c r="F84" s="5"/>
      <c r="G84" s="5"/>
      <c r="H84" s="15" t="s">
        <v>156</v>
      </c>
      <c r="I84" s="55" t="s">
        <v>168</v>
      </c>
      <c r="J84" s="15" t="s">
        <v>20</v>
      </c>
      <c r="K84" s="15" t="s">
        <v>152</v>
      </c>
    </row>
    <row r="85" spans="5:11" ht="165.75">
      <c r="E85" s="5"/>
      <c r="F85" s="5"/>
      <c r="G85" s="5"/>
      <c r="H85" s="15" t="s">
        <v>156</v>
      </c>
      <c r="I85" s="55" t="s">
        <v>168</v>
      </c>
      <c r="J85" s="15" t="s">
        <v>22</v>
      </c>
      <c r="K85" s="15" t="s">
        <v>151</v>
      </c>
    </row>
    <row r="86" spans="5:11" ht="178.5">
      <c r="E86" s="5"/>
      <c r="F86" s="5"/>
      <c r="G86" s="5"/>
      <c r="H86" s="15" t="s">
        <v>157</v>
      </c>
      <c r="I86" s="55" t="s">
        <v>166</v>
      </c>
      <c r="J86" s="15" t="s">
        <v>20</v>
      </c>
      <c r="K86" s="15" t="s">
        <v>148</v>
      </c>
    </row>
    <row r="87" spans="5:11" ht="178.5">
      <c r="E87" s="5"/>
      <c r="F87" s="5"/>
      <c r="G87" s="5"/>
      <c r="H87" s="15" t="s">
        <v>157</v>
      </c>
      <c r="I87" s="55" t="s">
        <v>166</v>
      </c>
      <c r="J87" s="15" t="s">
        <v>22</v>
      </c>
      <c r="K87" s="15" t="s">
        <v>157</v>
      </c>
    </row>
    <row r="88" spans="5:11" ht="178.5">
      <c r="E88" s="5"/>
      <c r="F88" s="5"/>
      <c r="G88" s="5"/>
      <c r="H88" s="15" t="s">
        <v>157</v>
      </c>
      <c r="I88" s="55" t="s">
        <v>167</v>
      </c>
      <c r="J88" s="15" t="s">
        <v>20</v>
      </c>
      <c r="K88" s="15" t="s">
        <v>157</v>
      </c>
    </row>
    <row r="89" spans="5:11" ht="178.5">
      <c r="E89" s="5"/>
      <c r="F89" s="5"/>
      <c r="G89" s="5"/>
      <c r="H89" s="15" t="s">
        <v>157</v>
      </c>
      <c r="I89" s="55" t="s">
        <v>167</v>
      </c>
      <c r="J89" s="15" t="s">
        <v>22</v>
      </c>
      <c r="K89" s="15" t="s">
        <v>156</v>
      </c>
    </row>
    <row r="90" spans="5:11" ht="178.5">
      <c r="E90" s="5"/>
      <c r="F90" s="5"/>
      <c r="G90" s="5"/>
      <c r="H90" s="15" t="s">
        <v>157</v>
      </c>
      <c r="I90" s="55" t="s">
        <v>168</v>
      </c>
      <c r="J90" s="15" t="s">
        <v>20</v>
      </c>
      <c r="K90" s="15" t="s">
        <v>153</v>
      </c>
    </row>
    <row r="91" spans="5:11" ht="178.5">
      <c r="E91" s="5"/>
      <c r="F91" s="5"/>
      <c r="G91" s="5"/>
      <c r="H91" s="15" t="s">
        <v>157</v>
      </c>
      <c r="I91" s="55" t="s">
        <v>168</v>
      </c>
      <c r="J91" s="15" t="s">
        <v>22</v>
      </c>
      <c r="K91" s="15" t="s">
        <v>155</v>
      </c>
    </row>
    <row r="92" spans="5:11" ht="165.75">
      <c r="E92" s="5"/>
      <c r="F92" s="5"/>
      <c r="G92" s="5"/>
      <c r="H92" s="15" t="s">
        <v>158</v>
      </c>
      <c r="I92" s="55" t="s">
        <v>166</v>
      </c>
      <c r="J92" s="15" t="s">
        <v>20</v>
      </c>
      <c r="K92" s="15" t="s">
        <v>149</v>
      </c>
    </row>
    <row r="93" spans="5:11" ht="165.75">
      <c r="E93" s="5"/>
      <c r="F93" s="5"/>
      <c r="G93" s="5"/>
      <c r="H93" s="15" t="s">
        <v>158</v>
      </c>
      <c r="I93" s="55" t="s">
        <v>166</v>
      </c>
      <c r="J93" s="15" t="s">
        <v>22</v>
      </c>
      <c r="K93" s="15" t="s">
        <v>158</v>
      </c>
    </row>
    <row r="94" spans="5:11" ht="165.75">
      <c r="E94" s="5"/>
      <c r="F94" s="5"/>
      <c r="G94" s="5"/>
      <c r="H94" s="15" t="s">
        <v>158</v>
      </c>
      <c r="I94" s="55" t="s">
        <v>167</v>
      </c>
      <c r="J94" s="15" t="s">
        <v>20</v>
      </c>
      <c r="K94" s="15" t="s">
        <v>158</v>
      </c>
    </row>
    <row r="95" spans="5:11" ht="165.75">
      <c r="E95" s="5"/>
      <c r="F95" s="5"/>
      <c r="G95" s="5"/>
      <c r="H95" s="15" t="s">
        <v>158</v>
      </c>
      <c r="I95" s="55" t="s">
        <v>167</v>
      </c>
      <c r="J95" s="15" t="s">
        <v>22</v>
      </c>
      <c r="K95" s="15" t="s">
        <v>158</v>
      </c>
    </row>
    <row r="96" spans="5:11" ht="165.75">
      <c r="E96" s="5"/>
      <c r="F96" s="5"/>
      <c r="G96" s="5"/>
      <c r="H96" s="15" t="s">
        <v>158</v>
      </c>
      <c r="I96" s="55" t="s">
        <v>168</v>
      </c>
      <c r="J96" s="15" t="s">
        <v>20</v>
      </c>
      <c r="K96" s="15" t="s">
        <v>154</v>
      </c>
    </row>
    <row r="97" spans="5:11" ht="165.75">
      <c r="E97" s="5"/>
      <c r="F97" s="5"/>
      <c r="G97" s="5"/>
      <c r="H97" s="15" t="s">
        <v>158</v>
      </c>
      <c r="I97" s="55" t="s">
        <v>168</v>
      </c>
      <c r="J97" s="15" t="s">
        <v>22</v>
      </c>
      <c r="K97" s="15" t="s">
        <v>158</v>
      </c>
    </row>
    <row r="98" spans="5:11" ht="165.75">
      <c r="E98" s="5"/>
      <c r="F98" s="5"/>
      <c r="G98" s="5"/>
      <c r="H98" s="15" t="s">
        <v>152</v>
      </c>
      <c r="I98" s="55" t="s">
        <v>166</v>
      </c>
      <c r="J98" s="15" t="s">
        <v>20</v>
      </c>
      <c r="K98" s="15" t="s">
        <v>146</v>
      </c>
    </row>
    <row r="99" spans="5:11" ht="165.75">
      <c r="E99" s="5"/>
      <c r="F99" s="5"/>
      <c r="G99" s="5"/>
      <c r="H99" s="15" t="s">
        <v>152</v>
      </c>
      <c r="I99" s="55" t="s">
        <v>166</v>
      </c>
      <c r="J99" s="15" t="s">
        <v>22</v>
      </c>
      <c r="K99" s="15" t="s">
        <v>152</v>
      </c>
    </row>
    <row r="100" spans="5:11" ht="165.75">
      <c r="E100" s="5"/>
      <c r="F100" s="5"/>
      <c r="G100" s="5"/>
      <c r="H100" s="15" t="s">
        <v>152</v>
      </c>
      <c r="I100" s="55" t="s">
        <v>167</v>
      </c>
      <c r="J100" s="15" t="s">
        <v>20</v>
      </c>
      <c r="K100" s="15" t="s">
        <v>152</v>
      </c>
    </row>
    <row r="101" spans="5:11" ht="165.75">
      <c r="E101" s="5"/>
      <c r="F101" s="5"/>
      <c r="G101" s="5"/>
      <c r="H101" s="15" t="s">
        <v>152</v>
      </c>
      <c r="I101" s="55" t="s">
        <v>167</v>
      </c>
      <c r="J101" s="15" t="s">
        <v>22</v>
      </c>
      <c r="K101" s="15" t="s">
        <v>158</v>
      </c>
    </row>
    <row r="102" spans="5:11" ht="165.75">
      <c r="E102" s="5"/>
      <c r="F102" s="5"/>
      <c r="G102" s="5"/>
      <c r="H102" s="15" t="s">
        <v>152</v>
      </c>
      <c r="I102" s="55" t="s">
        <v>168</v>
      </c>
      <c r="J102" s="15" t="s">
        <v>20</v>
      </c>
      <c r="K102" s="15" t="s">
        <v>151</v>
      </c>
    </row>
    <row r="103" spans="5:11" ht="165.75">
      <c r="E103" s="5"/>
      <c r="F103" s="5"/>
      <c r="G103" s="5"/>
      <c r="H103" s="15" t="s">
        <v>152</v>
      </c>
      <c r="I103" s="55" t="s">
        <v>168</v>
      </c>
      <c r="J103" s="15" t="s">
        <v>22</v>
      </c>
      <c r="K103" s="15" t="s">
        <v>158</v>
      </c>
    </row>
    <row r="104" spans="5:11" ht="178.5">
      <c r="E104" s="5"/>
      <c r="F104" s="5"/>
      <c r="G104" s="5"/>
      <c r="H104" s="15" t="s">
        <v>159</v>
      </c>
      <c r="I104" s="55" t="s">
        <v>166</v>
      </c>
      <c r="J104" s="15" t="s">
        <v>20</v>
      </c>
      <c r="K104" s="15" t="s">
        <v>150</v>
      </c>
    </row>
    <row r="105" spans="5:11" ht="178.5">
      <c r="E105" s="5"/>
      <c r="F105" s="5"/>
      <c r="G105" s="5"/>
      <c r="H105" s="15" t="s">
        <v>159</v>
      </c>
      <c r="I105" s="55" t="s">
        <v>166</v>
      </c>
      <c r="J105" s="15" t="s">
        <v>22</v>
      </c>
      <c r="K105" s="15" t="s">
        <v>159</v>
      </c>
    </row>
    <row r="106" spans="5:11" ht="178.5">
      <c r="E106" s="5"/>
      <c r="F106" s="5"/>
      <c r="G106" s="5"/>
      <c r="H106" s="15" t="s">
        <v>159</v>
      </c>
      <c r="I106" s="55" t="s">
        <v>167</v>
      </c>
      <c r="J106" s="15" t="s">
        <v>20</v>
      </c>
      <c r="K106" s="15" t="s">
        <v>159</v>
      </c>
    </row>
    <row r="107" spans="5:11" ht="178.5">
      <c r="E107" s="5"/>
      <c r="F107" s="5"/>
      <c r="G107" s="5"/>
      <c r="H107" s="15" t="s">
        <v>159</v>
      </c>
      <c r="I107" s="55" t="s">
        <v>167</v>
      </c>
      <c r="J107" s="15" t="s">
        <v>22</v>
      </c>
      <c r="K107" s="15" t="s">
        <v>152</v>
      </c>
    </row>
    <row r="108" spans="5:11" ht="178.5">
      <c r="E108" s="5"/>
      <c r="F108" s="5"/>
      <c r="G108" s="5"/>
      <c r="H108" s="15" t="s">
        <v>159</v>
      </c>
      <c r="I108" s="55" t="s">
        <v>168</v>
      </c>
      <c r="J108" s="15" t="s">
        <v>20</v>
      </c>
      <c r="K108" s="15" t="s">
        <v>155</v>
      </c>
    </row>
    <row r="109" spans="5:11" ht="178.5">
      <c r="E109" s="5"/>
      <c r="F109" s="5"/>
      <c r="G109" s="5"/>
      <c r="H109" s="15" t="s">
        <v>159</v>
      </c>
      <c r="I109" s="55" t="s">
        <v>168</v>
      </c>
      <c r="J109" s="15" t="s">
        <v>22</v>
      </c>
      <c r="K109" s="15" t="s">
        <v>158</v>
      </c>
    </row>
    <row r="110" spans="5:11" ht="178.5">
      <c r="E110" s="5"/>
      <c r="F110" s="5"/>
      <c r="G110" s="5"/>
      <c r="H110" s="15" t="s">
        <v>160</v>
      </c>
      <c r="I110" s="55" t="s">
        <v>166</v>
      </c>
      <c r="J110" s="15" t="s">
        <v>20</v>
      </c>
      <c r="K110" s="15" t="s">
        <v>151</v>
      </c>
    </row>
    <row r="111" spans="5:11" ht="178.5">
      <c r="E111" s="5"/>
      <c r="F111" s="5"/>
      <c r="G111" s="5"/>
      <c r="H111" s="15" t="s">
        <v>160</v>
      </c>
      <c r="I111" s="55" t="s">
        <v>166</v>
      </c>
      <c r="J111" s="15" t="s">
        <v>22</v>
      </c>
      <c r="K111" s="15" t="s">
        <v>160</v>
      </c>
    </row>
    <row r="112" spans="5:11" ht="178.5">
      <c r="E112" s="5"/>
      <c r="F112" s="5"/>
      <c r="G112" s="5"/>
      <c r="H112" s="15" t="s">
        <v>160</v>
      </c>
      <c r="I112" s="55" t="s">
        <v>167</v>
      </c>
      <c r="J112" s="15" t="s">
        <v>20</v>
      </c>
      <c r="K112" s="15" t="s">
        <v>160</v>
      </c>
    </row>
    <row r="113" spans="5:11" ht="178.5">
      <c r="E113" s="5"/>
      <c r="F113" s="5"/>
      <c r="G113" s="5"/>
      <c r="H113" s="15" t="s">
        <v>160</v>
      </c>
      <c r="I113" s="55" t="s">
        <v>167</v>
      </c>
      <c r="J113" s="15" t="s">
        <v>22</v>
      </c>
      <c r="K113" s="15" t="s">
        <v>159</v>
      </c>
    </row>
    <row r="114" spans="5:11" ht="178.5">
      <c r="E114" s="5"/>
      <c r="F114" s="5"/>
      <c r="G114" s="5"/>
      <c r="H114" s="15" t="s">
        <v>160</v>
      </c>
      <c r="I114" s="55" t="s">
        <v>168</v>
      </c>
      <c r="J114" s="15" t="s">
        <v>20</v>
      </c>
      <c r="K114" s="15" t="s">
        <v>156</v>
      </c>
    </row>
    <row r="115" spans="5:11" ht="178.5">
      <c r="E115" s="5"/>
      <c r="F115" s="5"/>
      <c r="G115" s="5"/>
      <c r="H115" s="15" t="s">
        <v>160</v>
      </c>
      <c r="I115" s="55" t="s">
        <v>168</v>
      </c>
      <c r="J115" s="15" t="s">
        <v>22</v>
      </c>
      <c r="K115" s="15" t="s">
        <v>152</v>
      </c>
    </row>
    <row r="116" spans="5:11" ht="178.5">
      <c r="E116" s="5"/>
      <c r="F116" s="5"/>
      <c r="G116" s="5"/>
      <c r="H116" s="15" t="s">
        <v>161</v>
      </c>
      <c r="I116" s="55" t="s">
        <v>166</v>
      </c>
      <c r="J116" s="15" t="s">
        <v>20</v>
      </c>
      <c r="K116" s="15" t="s">
        <v>152</v>
      </c>
    </row>
    <row r="117" spans="5:11" ht="178.5">
      <c r="E117" s="5"/>
      <c r="F117" s="5"/>
      <c r="G117" s="5"/>
      <c r="H117" s="15" t="s">
        <v>161</v>
      </c>
      <c r="I117" s="55" t="s">
        <v>166</v>
      </c>
      <c r="J117" s="15" t="s">
        <v>22</v>
      </c>
      <c r="K117" s="15" t="s">
        <v>161</v>
      </c>
    </row>
    <row r="118" spans="5:11" ht="178.5">
      <c r="E118" s="5"/>
      <c r="F118" s="5"/>
      <c r="G118" s="5"/>
      <c r="H118" s="15" t="s">
        <v>161</v>
      </c>
      <c r="I118" s="55" t="s">
        <v>167</v>
      </c>
      <c r="J118" s="15" t="s">
        <v>20</v>
      </c>
      <c r="K118" s="15" t="s">
        <v>161</v>
      </c>
    </row>
    <row r="119" spans="5:11" ht="178.5">
      <c r="E119" s="5"/>
      <c r="F119" s="5"/>
      <c r="G119" s="5"/>
      <c r="H119" s="15" t="s">
        <v>161</v>
      </c>
      <c r="I119" s="55" t="s">
        <v>167</v>
      </c>
      <c r="J119" s="15" t="s">
        <v>22</v>
      </c>
      <c r="K119" s="15" t="s">
        <v>160</v>
      </c>
    </row>
    <row r="120" spans="5:11" ht="178.5">
      <c r="E120" s="5"/>
      <c r="F120" s="5"/>
      <c r="G120" s="5"/>
      <c r="H120" s="15" t="s">
        <v>161</v>
      </c>
      <c r="I120" s="55" t="s">
        <v>168</v>
      </c>
      <c r="J120" s="15" t="s">
        <v>20</v>
      </c>
      <c r="K120" s="15" t="s">
        <v>157</v>
      </c>
    </row>
    <row r="121" spans="5:11" ht="178.5">
      <c r="E121" s="5"/>
      <c r="F121" s="5"/>
      <c r="G121" s="5"/>
      <c r="H121" s="15" t="s">
        <v>161</v>
      </c>
      <c r="I121" s="55" t="s">
        <v>168</v>
      </c>
      <c r="J121" s="15" t="s">
        <v>22</v>
      </c>
      <c r="K121" s="15" t="s">
        <v>159</v>
      </c>
    </row>
    <row r="122" spans="5:11" ht="165.75">
      <c r="E122" s="5"/>
      <c r="F122" s="5"/>
      <c r="G122" s="5"/>
      <c r="H122" s="15" t="s">
        <v>149</v>
      </c>
      <c r="I122" s="55" t="s">
        <v>166</v>
      </c>
      <c r="J122" s="15" t="s">
        <v>20</v>
      </c>
      <c r="K122" s="15" t="s">
        <v>153</v>
      </c>
    </row>
    <row r="123" spans="5:11" ht="165.75">
      <c r="E123" s="5"/>
      <c r="F123" s="5"/>
      <c r="G123" s="5"/>
      <c r="H123" s="15" t="s">
        <v>149</v>
      </c>
      <c r="I123" s="55" t="s">
        <v>166</v>
      </c>
      <c r="J123" s="15" t="s">
        <v>22</v>
      </c>
      <c r="K123" s="15" t="s">
        <v>149</v>
      </c>
    </row>
    <row r="124" spans="5:11" ht="165.75">
      <c r="E124" s="5"/>
      <c r="F124" s="5"/>
      <c r="G124" s="5"/>
      <c r="H124" s="15" t="s">
        <v>149</v>
      </c>
      <c r="I124" s="55" t="s">
        <v>167</v>
      </c>
      <c r="J124" s="15" t="s">
        <v>20</v>
      </c>
      <c r="K124" s="15" t="s">
        <v>149</v>
      </c>
    </row>
    <row r="125" spans="5:11" ht="165.75">
      <c r="E125" s="5"/>
      <c r="F125" s="5"/>
      <c r="G125" s="5"/>
      <c r="H125" s="15" t="s">
        <v>149</v>
      </c>
      <c r="I125" s="55" t="s">
        <v>167</v>
      </c>
      <c r="J125" s="15" t="s">
        <v>22</v>
      </c>
      <c r="K125" s="15" t="s">
        <v>149</v>
      </c>
    </row>
    <row r="126" spans="5:11" ht="165.75">
      <c r="E126" s="5"/>
      <c r="F126" s="5"/>
      <c r="G126" s="5"/>
      <c r="H126" s="15" t="s">
        <v>149</v>
      </c>
      <c r="I126" s="55" t="s">
        <v>168</v>
      </c>
      <c r="J126" s="15" t="s">
        <v>20</v>
      </c>
      <c r="K126" s="15" t="s">
        <v>158</v>
      </c>
    </row>
    <row r="127" spans="5:11" ht="165.75">
      <c r="E127" s="5"/>
      <c r="F127" s="5"/>
      <c r="G127" s="5"/>
      <c r="H127" s="15" t="s">
        <v>149</v>
      </c>
      <c r="I127" s="55" t="s">
        <v>168</v>
      </c>
      <c r="J127" s="15" t="s">
        <v>22</v>
      </c>
      <c r="K127" s="15" t="s">
        <v>149</v>
      </c>
    </row>
    <row r="128" spans="5:11" ht="178.5">
      <c r="E128" s="5"/>
      <c r="F128" s="5"/>
      <c r="G128" s="5"/>
      <c r="H128" s="15" t="s">
        <v>162</v>
      </c>
      <c r="I128" s="55" t="s">
        <v>166</v>
      </c>
      <c r="J128" s="15" t="s">
        <v>20</v>
      </c>
      <c r="K128" s="15" t="s">
        <v>154</v>
      </c>
    </row>
    <row r="129" spans="5:11" ht="178.5">
      <c r="E129" s="5"/>
      <c r="F129" s="5"/>
      <c r="G129" s="5"/>
      <c r="H129" s="15" t="s">
        <v>162</v>
      </c>
      <c r="I129" s="55" t="s">
        <v>166</v>
      </c>
      <c r="J129" s="15" t="s">
        <v>22</v>
      </c>
      <c r="K129" s="15" t="s">
        <v>162</v>
      </c>
    </row>
    <row r="130" spans="5:11" ht="178.5">
      <c r="E130" s="5"/>
      <c r="F130" s="5"/>
      <c r="G130" s="5"/>
      <c r="H130" s="15" t="s">
        <v>162</v>
      </c>
      <c r="I130" s="55" t="s">
        <v>167</v>
      </c>
      <c r="J130" s="15" t="s">
        <v>20</v>
      </c>
      <c r="K130" s="15" t="s">
        <v>162</v>
      </c>
    </row>
    <row r="131" spans="5:11" ht="178.5">
      <c r="E131" s="5"/>
      <c r="F131" s="5"/>
      <c r="G131" s="5"/>
      <c r="H131" s="15" t="s">
        <v>162</v>
      </c>
      <c r="I131" s="55" t="s">
        <v>167</v>
      </c>
      <c r="J131" s="15" t="s">
        <v>22</v>
      </c>
      <c r="K131" s="15" t="s">
        <v>149</v>
      </c>
    </row>
    <row r="132" spans="5:11" ht="178.5">
      <c r="E132" s="5"/>
      <c r="F132" s="5"/>
      <c r="G132" s="5"/>
      <c r="H132" s="15" t="s">
        <v>162</v>
      </c>
      <c r="I132" s="55" t="s">
        <v>168</v>
      </c>
      <c r="J132" s="15" t="s">
        <v>20</v>
      </c>
      <c r="K132" s="15" t="s">
        <v>152</v>
      </c>
    </row>
    <row r="133" spans="5:11" ht="178.5">
      <c r="E133" s="5"/>
      <c r="F133" s="5"/>
      <c r="G133" s="5"/>
      <c r="H133" s="15" t="s">
        <v>162</v>
      </c>
      <c r="I133" s="55" t="s">
        <v>168</v>
      </c>
      <c r="J133" s="15" t="s">
        <v>22</v>
      </c>
      <c r="K133" s="15" t="s">
        <v>149</v>
      </c>
    </row>
    <row r="134" spans="5:11" ht="178.5">
      <c r="E134" s="5"/>
      <c r="F134" s="5"/>
      <c r="G134" s="5"/>
      <c r="H134" s="15" t="s">
        <v>157</v>
      </c>
      <c r="I134" s="55" t="s">
        <v>166</v>
      </c>
      <c r="J134" s="15" t="s">
        <v>20</v>
      </c>
      <c r="K134" s="15" t="s">
        <v>151</v>
      </c>
    </row>
    <row r="135" spans="5:11" ht="178.5">
      <c r="E135" s="5"/>
      <c r="F135" s="5"/>
      <c r="G135" s="5"/>
      <c r="H135" s="15" t="s">
        <v>157</v>
      </c>
      <c r="I135" s="55" t="s">
        <v>166</v>
      </c>
      <c r="J135" s="15" t="s">
        <v>22</v>
      </c>
      <c r="K135" s="15" t="s">
        <v>157</v>
      </c>
    </row>
    <row r="136" spans="5:11" ht="178.5">
      <c r="E136" s="5"/>
      <c r="F136" s="5"/>
      <c r="G136" s="5"/>
      <c r="H136" s="15" t="s">
        <v>157</v>
      </c>
      <c r="I136" s="55" t="s">
        <v>167</v>
      </c>
      <c r="J136" s="15" t="s">
        <v>20</v>
      </c>
      <c r="K136" s="15" t="s">
        <v>157</v>
      </c>
    </row>
    <row r="137" spans="5:11" ht="178.5">
      <c r="E137" s="5"/>
      <c r="F137" s="5"/>
      <c r="G137" s="5"/>
      <c r="H137" s="15" t="s">
        <v>157</v>
      </c>
      <c r="I137" s="55" t="s">
        <v>167</v>
      </c>
      <c r="J137" s="15" t="s">
        <v>22</v>
      </c>
      <c r="K137" s="15" t="s">
        <v>162</v>
      </c>
    </row>
    <row r="138" spans="5:11" ht="178.5">
      <c r="E138" s="5"/>
      <c r="F138" s="5"/>
      <c r="G138" s="5"/>
      <c r="H138" s="15" t="s">
        <v>157</v>
      </c>
      <c r="I138" s="55" t="s">
        <v>168</v>
      </c>
      <c r="J138" s="15" t="s">
        <v>20</v>
      </c>
      <c r="K138" s="15" t="s">
        <v>159</v>
      </c>
    </row>
    <row r="139" spans="5:11" ht="178.5">
      <c r="E139" s="5"/>
      <c r="F139" s="5"/>
      <c r="G139" s="5"/>
      <c r="H139" s="15" t="s">
        <v>157</v>
      </c>
      <c r="I139" s="55" t="s">
        <v>168</v>
      </c>
      <c r="J139" s="15" t="s">
        <v>22</v>
      </c>
      <c r="K139" s="15" t="s">
        <v>149</v>
      </c>
    </row>
    <row r="140" spans="5:11" ht="178.5">
      <c r="E140" s="5"/>
      <c r="F140" s="5"/>
      <c r="G140" s="5"/>
      <c r="H140" s="15" t="s">
        <v>161</v>
      </c>
      <c r="I140" s="55" t="s">
        <v>166</v>
      </c>
      <c r="J140" s="15" t="s">
        <v>20</v>
      </c>
      <c r="K140" s="15" t="s">
        <v>155</v>
      </c>
    </row>
    <row r="141" spans="5:11" ht="178.5">
      <c r="E141" s="5"/>
      <c r="F141" s="5"/>
      <c r="G141" s="5"/>
      <c r="H141" s="15" t="s">
        <v>161</v>
      </c>
      <c r="I141" s="55" t="s">
        <v>166</v>
      </c>
      <c r="J141" s="15" t="s">
        <v>22</v>
      </c>
      <c r="K141" s="15" t="s">
        <v>161</v>
      </c>
    </row>
    <row r="142" spans="5:11" ht="178.5">
      <c r="E142" s="5"/>
      <c r="F142" s="5"/>
      <c r="G142" s="5"/>
      <c r="H142" s="15" t="s">
        <v>161</v>
      </c>
      <c r="I142" s="55" t="s">
        <v>167</v>
      </c>
      <c r="J142" s="15" t="s">
        <v>20</v>
      </c>
      <c r="K142" s="15" t="s">
        <v>161</v>
      </c>
    </row>
    <row r="143" spans="5:11" ht="178.5">
      <c r="E143" s="5"/>
      <c r="F143" s="5"/>
      <c r="G143" s="5"/>
      <c r="H143" s="15" t="s">
        <v>161</v>
      </c>
      <c r="I143" s="55" t="s">
        <v>167</v>
      </c>
      <c r="J143" s="15" t="s">
        <v>22</v>
      </c>
      <c r="K143" s="15" t="s">
        <v>157</v>
      </c>
    </row>
    <row r="144" spans="5:11" ht="178.5">
      <c r="E144" s="5"/>
      <c r="F144" s="5"/>
      <c r="G144" s="5"/>
      <c r="H144" s="15" t="s">
        <v>161</v>
      </c>
      <c r="I144" s="55" t="s">
        <v>168</v>
      </c>
      <c r="J144" s="15" t="s">
        <v>20</v>
      </c>
      <c r="K144" s="15" t="s">
        <v>160</v>
      </c>
    </row>
    <row r="145" spans="5:11" ht="178.5">
      <c r="E145" s="5"/>
      <c r="F145" s="5"/>
      <c r="G145" s="5"/>
      <c r="H145" s="15" t="s">
        <v>161</v>
      </c>
      <c r="I145" s="55" t="s">
        <v>168</v>
      </c>
      <c r="J145" s="15" t="s">
        <v>22</v>
      </c>
      <c r="K145" s="15" t="s">
        <v>162</v>
      </c>
    </row>
    <row r="146" spans="5:11" ht="178.5">
      <c r="E146" s="5"/>
      <c r="F146" s="5"/>
      <c r="G146" s="5"/>
      <c r="H146" s="15" t="s">
        <v>163</v>
      </c>
      <c r="I146" s="55" t="s">
        <v>166</v>
      </c>
      <c r="J146" s="15" t="s">
        <v>20</v>
      </c>
      <c r="K146" s="15" t="s">
        <v>156</v>
      </c>
    </row>
    <row r="147" spans="5:11" ht="178.5">
      <c r="E147" s="5"/>
      <c r="F147" s="5"/>
      <c r="G147" s="5"/>
      <c r="H147" s="15" t="s">
        <v>163</v>
      </c>
      <c r="I147" s="55" t="s">
        <v>166</v>
      </c>
      <c r="J147" s="15" t="s">
        <v>22</v>
      </c>
      <c r="K147" s="15" t="s">
        <v>163</v>
      </c>
    </row>
    <row r="148" spans="5:11" ht="178.5">
      <c r="E148" s="5"/>
      <c r="F148" s="5"/>
      <c r="G148" s="5"/>
      <c r="H148" s="15" t="s">
        <v>163</v>
      </c>
      <c r="I148" s="55" t="s">
        <v>167</v>
      </c>
      <c r="J148" s="15" t="s">
        <v>20</v>
      </c>
      <c r="K148" s="15" t="s">
        <v>163</v>
      </c>
    </row>
    <row r="149" spans="5:11" ht="178.5">
      <c r="E149" s="5"/>
      <c r="F149" s="5"/>
      <c r="G149" s="5"/>
      <c r="H149" s="15" t="s">
        <v>163</v>
      </c>
      <c r="I149" s="55" t="s">
        <v>167</v>
      </c>
      <c r="J149" s="15" t="s">
        <v>22</v>
      </c>
      <c r="K149" s="15" t="s">
        <v>161</v>
      </c>
    </row>
    <row r="150" spans="5:11" ht="178.5">
      <c r="E150" s="5"/>
      <c r="F150" s="5"/>
      <c r="G150" s="5"/>
      <c r="H150" s="15" t="s">
        <v>163</v>
      </c>
      <c r="I150" s="55" t="s">
        <v>168</v>
      </c>
      <c r="J150" s="15" t="s">
        <v>20</v>
      </c>
      <c r="K150" s="15" t="s">
        <v>161</v>
      </c>
    </row>
    <row r="151" spans="5:11" ht="178.5">
      <c r="E151" s="5"/>
      <c r="F151" s="5"/>
      <c r="G151" s="5"/>
      <c r="H151" s="15" t="s">
        <v>163</v>
      </c>
      <c r="I151" s="55" t="s">
        <v>168</v>
      </c>
      <c r="J151" s="15" t="s">
        <v>22</v>
      </c>
      <c r="K151" s="15" t="s">
        <v>157</v>
      </c>
    </row>
    <row r="152" spans="5:11" ht="102">
      <c r="E152" s="5"/>
      <c r="F152" s="5"/>
      <c r="G152" s="5"/>
      <c r="I152" s="5"/>
      <c r="J152" s="5"/>
      <c r="K152" s="15" t="s">
        <v>157</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tabColor theme="3" tint="0.59999389629810485"/>
  </sheetPr>
  <dimension ref="A1:O89"/>
  <sheetViews>
    <sheetView topLeftCell="A49" zoomScale="71" zoomScaleNormal="71" workbookViewId="0">
      <selection activeCell="F3" sqref="F3:G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56"/>
      <c r="B1" s="456"/>
      <c r="C1" s="415" t="s">
        <v>34</v>
      </c>
      <c r="D1" s="415"/>
      <c r="E1" s="415"/>
      <c r="F1" s="457" t="s">
        <v>215</v>
      </c>
      <c r="G1" s="457"/>
    </row>
    <row r="2" spans="1:15" ht="21.75" customHeight="1">
      <c r="A2" s="456"/>
      <c r="B2" s="456"/>
      <c r="C2" s="415"/>
      <c r="D2" s="415"/>
      <c r="E2" s="415"/>
      <c r="F2" s="457" t="s">
        <v>49</v>
      </c>
      <c r="G2" s="457"/>
    </row>
    <row r="3" spans="1:15" ht="22.5" customHeight="1">
      <c r="A3" s="456"/>
      <c r="B3" s="456"/>
      <c r="C3" s="415"/>
      <c r="D3" s="415"/>
      <c r="E3" s="415"/>
      <c r="F3" s="457" t="s">
        <v>600</v>
      </c>
      <c r="G3" s="457"/>
    </row>
    <row r="6" spans="1:15" ht="13.5" thickBot="1"/>
    <row r="7" spans="1:15" ht="13.5" customHeight="1" thickBot="1">
      <c r="A7" s="432" t="s">
        <v>15</v>
      </c>
      <c r="B7" s="443" t="s">
        <v>16</v>
      </c>
      <c r="C7" s="444"/>
      <c r="D7" s="432" t="s">
        <v>17</v>
      </c>
      <c r="E7" s="443" t="s">
        <v>18</v>
      </c>
      <c r="F7" s="444"/>
      <c r="G7" s="434" t="s">
        <v>19</v>
      </c>
      <c r="I7" s="432" t="s">
        <v>15</v>
      </c>
      <c r="J7" s="443" t="s">
        <v>16</v>
      </c>
      <c r="K7" s="444"/>
      <c r="L7" s="432" t="s">
        <v>17</v>
      </c>
      <c r="M7" s="443" t="s">
        <v>18</v>
      </c>
      <c r="N7" s="444"/>
      <c r="O7" s="434" t="s">
        <v>19</v>
      </c>
    </row>
    <row r="8" spans="1:15" ht="12.75" customHeight="1">
      <c r="A8" s="442"/>
      <c r="B8" s="24" t="s">
        <v>20</v>
      </c>
      <c r="C8" s="24" t="s">
        <v>22</v>
      </c>
      <c r="D8" s="442"/>
      <c r="E8" s="432" t="s">
        <v>24</v>
      </c>
      <c r="F8" s="432" t="s">
        <v>25</v>
      </c>
      <c r="G8" s="435"/>
      <c r="I8" s="442"/>
      <c r="J8" s="24" t="s">
        <v>20</v>
      </c>
      <c r="K8" s="24" t="s">
        <v>22</v>
      </c>
      <c r="L8" s="442"/>
      <c r="M8" s="432" t="s">
        <v>24</v>
      </c>
      <c r="N8" s="432" t="s">
        <v>25</v>
      </c>
      <c r="O8" s="435"/>
    </row>
    <row r="9" spans="1:15" ht="51.75" customHeight="1" thickBot="1">
      <c r="A9" s="433"/>
      <c r="B9" s="25" t="s">
        <v>21</v>
      </c>
      <c r="C9" s="25" t="s">
        <v>23</v>
      </c>
      <c r="D9" s="433"/>
      <c r="E9" s="433"/>
      <c r="F9" s="433"/>
      <c r="G9" s="436"/>
      <c r="I9" s="433"/>
      <c r="J9" s="25" t="s">
        <v>21</v>
      </c>
      <c r="K9" s="25" t="s">
        <v>23</v>
      </c>
      <c r="L9" s="433"/>
      <c r="M9" s="433"/>
      <c r="N9" s="433"/>
      <c r="O9" s="436"/>
    </row>
    <row r="10" spans="1:15" ht="56.25" customHeight="1" thickBot="1">
      <c r="A10" s="434" t="str">
        <f>'Mapa de Riesgos.'!M12</f>
        <v xml:space="preserve">Manuales de procesos y procedimientos adoptados por la entidad. </v>
      </c>
      <c r="B10" s="437" t="s">
        <v>382</v>
      </c>
      <c r="C10" s="437"/>
      <c r="D10" s="26" t="s">
        <v>26</v>
      </c>
      <c r="E10" s="27">
        <v>15</v>
      </c>
      <c r="F10" s="27"/>
      <c r="G10" s="125" t="s">
        <v>383</v>
      </c>
      <c r="I10" s="434" t="e">
        <f>'Mapa de Riesgos.'!#REF!</f>
        <v>#REF!</v>
      </c>
      <c r="J10" s="437" t="s">
        <v>382</v>
      </c>
      <c r="K10" s="437"/>
      <c r="L10" s="26" t="s">
        <v>26</v>
      </c>
      <c r="M10" s="27">
        <v>15</v>
      </c>
      <c r="N10" s="27"/>
      <c r="O10" s="125" t="s">
        <v>396</v>
      </c>
    </row>
    <row r="11" spans="1:15" ht="46.5" customHeight="1">
      <c r="A11" s="435"/>
      <c r="B11" s="438"/>
      <c r="C11" s="438"/>
      <c r="D11" s="437" t="s">
        <v>27</v>
      </c>
      <c r="E11" s="434">
        <v>5</v>
      </c>
      <c r="F11" s="434"/>
      <c r="G11" s="440" t="s">
        <v>384</v>
      </c>
      <c r="I11" s="435"/>
      <c r="J11" s="438"/>
      <c r="K11" s="438"/>
      <c r="L11" s="437" t="s">
        <v>27</v>
      </c>
      <c r="M11" s="434">
        <v>5</v>
      </c>
      <c r="N11" s="434"/>
      <c r="O11" s="440" t="s">
        <v>384</v>
      </c>
    </row>
    <row r="12" spans="1:15" ht="13.5" customHeight="1" thickBot="1">
      <c r="A12" s="435"/>
      <c r="B12" s="438"/>
      <c r="C12" s="438"/>
      <c r="D12" s="439"/>
      <c r="E12" s="435"/>
      <c r="F12" s="436"/>
      <c r="G12" s="441"/>
      <c r="I12" s="435"/>
      <c r="J12" s="438"/>
      <c r="K12" s="438"/>
      <c r="L12" s="439"/>
      <c r="M12" s="435"/>
      <c r="N12" s="436"/>
      <c r="O12" s="441"/>
    </row>
    <row r="13" spans="1:15" ht="30.75" customHeight="1" thickBot="1">
      <c r="A13" s="435"/>
      <c r="B13" s="438"/>
      <c r="C13" s="438"/>
      <c r="D13" s="127" t="s">
        <v>28</v>
      </c>
      <c r="E13" s="128">
        <v>0</v>
      </c>
      <c r="F13" s="27">
        <v>15</v>
      </c>
      <c r="G13" s="125" t="s">
        <v>385</v>
      </c>
      <c r="I13" s="435"/>
      <c r="J13" s="438"/>
      <c r="K13" s="438"/>
      <c r="L13" s="127" t="s">
        <v>28</v>
      </c>
      <c r="M13" s="128">
        <v>0</v>
      </c>
      <c r="N13" s="27">
        <v>15</v>
      </c>
      <c r="O13" s="125" t="s">
        <v>385</v>
      </c>
    </row>
    <row r="14" spans="1:15" ht="90" thickBot="1">
      <c r="A14" s="435"/>
      <c r="B14" s="438"/>
      <c r="C14" s="438"/>
      <c r="D14" s="127" t="s">
        <v>29</v>
      </c>
      <c r="E14" s="128">
        <v>10</v>
      </c>
      <c r="F14" s="27"/>
      <c r="G14" s="126" t="s">
        <v>386</v>
      </c>
      <c r="I14" s="435"/>
      <c r="J14" s="438"/>
      <c r="K14" s="438"/>
      <c r="L14" s="127" t="s">
        <v>29</v>
      </c>
      <c r="M14" s="128">
        <v>10</v>
      </c>
      <c r="N14" s="27"/>
      <c r="O14" s="126" t="s">
        <v>397</v>
      </c>
    </row>
    <row r="15" spans="1:15" ht="65.25" customHeight="1" thickBot="1">
      <c r="A15" s="435"/>
      <c r="B15" s="438"/>
      <c r="C15" s="438"/>
      <c r="D15" s="26" t="s">
        <v>30</v>
      </c>
      <c r="E15" s="27">
        <v>15</v>
      </c>
      <c r="F15" s="27"/>
      <c r="G15" s="125" t="s">
        <v>387</v>
      </c>
      <c r="I15" s="435"/>
      <c r="J15" s="438"/>
      <c r="K15" s="438"/>
      <c r="L15" s="26" t="s">
        <v>30</v>
      </c>
      <c r="M15" s="27">
        <v>15</v>
      </c>
      <c r="N15" s="27"/>
      <c r="O15" s="125" t="s">
        <v>398</v>
      </c>
    </row>
    <row r="16" spans="1:15" ht="57.75" customHeight="1" thickBot="1">
      <c r="A16" s="435"/>
      <c r="B16" s="438"/>
      <c r="C16" s="438"/>
      <c r="D16" s="26" t="s">
        <v>31</v>
      </c>
      <c r="E16" s="27">
        <v>10</v>
      </c>
      <c r="F16" s="27"/>
      <c r="G16" s="125" t="s">
        <v>388</v>
      </c>
      <c r="I16" s="435"/>
      <c r="J16" s="438"/>
      <c r="K16" s="438"/>
      <c r="L16" s="26" t="s">
        <v>31</v>
      </c>
      <c r="M16" s="27">
        <v>10</v>
      </c>
      <c r="N16" s="27"/>
      <c r="O16" s="125" t="s">
        <v>399</v>
      </c>
    </row>
    <row r="17" spans="1:15" ht="57.75" customHeight="1" thickBot="1">
      <c r="A17" s="435"/>
      <c r="B17" s="438"/>
      <c r="C17" s="438"/>
      <c r="D17" s="26" t="s">
        <v>32</v>
      </c>
      <c r="E17" s="27">
        <v>30</v>
      </c>
      <c r="F17" s="27"/>
      <c r="G17" s="125" t="s">
        <v>389</v>
      </c>
      <c r="I17" s="435"/>
      <c r="J17" s="438"/>
      <c r="K17" s="438"/>
      <c r="L17" s="26" t="s">
        <v>32</v>
      </c>
      <c r="M17" s="27">
        <v>30</v>
      </c>
      <c r="N17" s="27"/>
      <c r="O17" s="125" t="s">
        <v>389</v>
      </c>
    </row>
    <row r="18" spans="1:15" ht="15.75" thickBot="1">
      <c r="A18" s="436"/>
      <c r="B18" s="439"/>
      <c r="C18" s="439"/>
      <c r="D18" s="28" t="s">
        <v>33</v>
      </c>
      <c r="E18" s="27">
        <f>SUM(E10:E17)</f>
        <v>85</v>
      </c>
      <c r="F18" s="27"/>
      <c r="G18" s="27"/>
      <c r="I18" s="436"/>
      <c r="J18" s="439"/>
      <c r="K18" s="439"/>
      <c r="L18" s="28" t="s">
        <v>33</v>
      </c>
      <c r="M18" s="27">
        <f>SUM(M10:M17)</f>
        <v>85</v>
      </c>
      <c r="N18" s="27"/>
      <c r="O18" s="27"/>
    </row>
    <row r="20" spans="1:15" ht="15">
      <c r="A20" s="445" t="s">
        <v>165</v>
      </c>
      <c r="B20" s="445"/>
      <c r="C20" s="445"/>
      <c r="D20" s="445"/>
      <c r="E20" s="445"/>
      <c r="F20" s="445"/>
      <c r="G20" s="445"/>
      <c r="I20" s="445" t="s">
        <v>165</v>
      </c>
      <c r="J20" s="445"/>
      <c r="K20" s="445"/>
      <c r="L20" s="445"/>
      <c r="M20" s="445"/>
      <c r="N20" s="445"/>
      <c r="O20" s="445"/>
    </row>
    <row r="21" spans="1:15" ht="15" thickBot="1">
      <c r="A21" s="123"/>
      <c r="B21" s="123"/>
      <c r="C21" s="123"/>
      <c r="D21" s="123"/>
      <c r="E21" s="123"/>
      <c r="F21" s="123"/>
      <c r="G21" s="123"/>
    </row>
    <row r="22" spans="1:15" ht="13.5" customHeight="1" thickBot="1">
      <c r="A22" s="432" t="s">
        <v>15</v>
      </c>
      <c r="B22" s="443" t="s">
        <v>16</v>
      </c>
      <c r="C22" s="444"/>
      <c r="D22" s="432" t="s">
        <v>17</v>
      </c>
      <c r="E22" s="443" t="s">
        <v>18</v>
      </c>
      <c r="F22" s="444"/>
      <c r="G22" s="434" t="s">
        <v>19</v>
      </c>
      <c r="I22" s="432" t="s">
        <v>15</v>
      </c>
      <c r="J22" s="443" t="s">
        <v>16</v>
      </c>
      <c r="K22" s="444"/>
      <c r="L22" s="432" t="s">
        <v>17</v>
      </c>
      <c r="M22" s="443" t="s">
        <v>18</v>
      </c>
      <c r="N22" s="444"/>
      <c r="O22" s="434" t="s">
        <v>19</v>
      </c>
    </row>
    <row r="23" spans="1:15" ht="12.75" customHeight="1">
      <c r="A23" s="442"/>
      <c r="B23" s="24" t="s">
        <v>20</v>
      </c>
      <c r="C23" s="24" t="s">
        <v>22</v>
      </c>
      <c r="D23" s="442"/>
      <c r="E23" s="432" t="s">
        <v>24</v>
      </c>
      <c r="F23" s="432" t="s">
        <v>25</v>
      </c>
      <c r="G23" s="435"/>
      <c r="I23" s="442"/>
      <c r="J23" s="24" t="s">
        <v>20</v>
      </c>
      <c r="K23" s="24" t="s">
        <v>22</v>
      </c>
      <c r="L23" s="442"/>
      <c r="M23" s="432" t="s">
        <v>24</v>
      </c>
      <c r="N23" s="432" t="s">
        <v>25</v>
      </c>
      <c r="O23" s="435"/>
    </row>
    <row r="24" spans="1:15" ht="45.75" thickBot="1">
      <c r="A24" s="433"/>
      <c r="B24" s="25" t="s">
        <v>21</v>
      </c>
      <c r="C24" s="25" t="s">
        <v>23</v>
      </c>
      <c r="D24" s="433"/>
      <c r="E24" s="433"/>
      <c r="F24" s="433"/>
      <c r="G24" s="436"/>
      <c r="I24" s="433"/>
      <c r="J24" s="25" t="s">
        <v>21</v>
      </c>
      <c r="K24" s="25" t="s">
        <v>23</v>
      </c>
      <c r="L24" s="433"/>
      <c r="M24" s="433"/>
      <c r="N24" s="433"/>
      <c r="O24" s="436"/>
    </row>
    <row r="25" spans="1:15" ht="77.25" thickBot="1">
      <c r="A25" s="434" t="str">
        <f>'Mapa de Riesgos.'!M13</f>
        <v xml:space="preserve">Plan Estrategico Institucional </v>
      </c>
      <c r="B25" s="437" t="s">
        <v>382</v>
      </c>
      <c r="C25" s="437"/>
      <c r="D25" s="26" t="s">
        <v>26</v>
      </c>
      <c r="E25" s="27">
        <v>15</v>
      </c>
      <c r="F25" s="27"/>
      <c r="G25" s="126" t="s">
        <v>390</v>
      </c>
      <c r="I25" s="434" t="str">
        <f>'Mapa de Riesgos.'!M15</f>
        <v>Se realizan campañas de sensibilización a los funcionarios, sobre los valores del Código de integridad de la entidad.</v>
      </c>
      <c r="J25" s="437" t="s">
        <v>382</v>
      </c>
      <c r="K25" s="437"/>
      <c r="L25" s="26" t="s">
        <v>26</v>
      </c>
      <c r="M25" s="27">
        <v>15</v>
      </c>
      <c r="N25" s="27"/>
      <c r="O25" s="125" t="s">
        <v>401</v>
      </c>
    </row>
    <row r="26" spans="1:15" ht="24" customHeight="1">
      <c r="A26" s="435"/>
      <c r="B26" s="438"/>
      <c r="C26" s="438"/>
      <c r="D26" s="437" t="s">
        <v>27</v>
      </c>
      <c r="E26" s="434">
        <v>5</v>
      </c>
      <c r="F26" s="434"/>
      <c r="G26" s="440" t="s">
        <v>384</v>
      </c>
      <c r="I26" s="435"/>
      <c r="J26" s="438"/>
      <c r="K26" s="438"/>
      <c r="L26" s="437" t="s">
        <v>27</v>
      </c>
      <c r="M26" s="434">
        <v>5</v>
      </c>
      <c r="N26" s="434"/>
      <c r="O26" s="440" t="s">
        <v>384</v>
      </c>
    </row>
    <row r="27" spans="1:15" ht="32.25" customHeight="1" thickBot="1">
      <c r="A27" s="435"/>
      <c r="B27" s="438"/>
      <c r="C27" s="438"/>
      <c r="D27" s="439"/>
      <c r="E27" s="436"/>
      <c r="F27" s="436"/>
      <c r="G27" s="441"/>
      <c r="I27" s="435"/>
      <c r="J27" s="438"/>
      <c r="K27" s="438"/>
      <c r="L27" s="439"/>
      <c r="M27" s="435"/>
      <c r="N27" s="436"/>
      <c r="O27" s="441"/>
    </row>
    <row r="28" spans="1:15" ht="15.75" thickBot="1">
      <c r="A28" s="435"/>
      <c r="B28" s="438"/>
      <c r="C28" s="438"/>
      <c r="D28" s="26" t="s">
        <v>28</v>
      </c>
      <c r="E28" s="27">
        <v>0</v>
      </c>
      <c r="F28" s="27">
        <v>15</v>
      </c>
      <c r="G28" s="125" t="s">
        <v>385</v>
      </c>
      <c r="I28" s="435"/>
      <c r="J28" s="438"/>
      <c r="K28" s="438"/>
      <c r="L28" s="127" t="s">
        <v>28</v>
      </c>
      <c r="M28" s="128">
        <v>0</v>
      </c>
      <c r="N28" s="27">
        <v>15</v>
      </c>
      <c r="O28" s="125" t="s">
        <v>385</v>
      </c>
    </row>
    <row r="29" spans="1:15" ht="115.5" thickBot="1">
      <c r="A29" s="435"/>
      <c r="B29" s="438"/>
      <c r="C29" s="438"/>
      <c r="D29" s="26" t="s">
        <v>29</v>
      </c>
      <c r="E29" s="27">
        <v>10</v>
      </c>
      <c r="F29" s="27"/>
      <c r="G29" s="126" t="s">
        <v>391</v>
      </c>
      <c r="I29" s="435"/>
      <c r="J29" s="438"/>
      <c r="K29" s="438"/>
      <c r="L29" s="127" t="s">
        <v>29</v>
      </c>
      <c r="M29" s="128">
        <v>10</v>
      </c>
      <c r="N29" s="27"/>
      <c r="O29" s="126" t="s">
        <v>402</v>
      </c>
    </row>
    <row r="30" spans="1:15" ht="39" thickBot="1">
      <c r="A30" s="435"/>
      <c r="B30" s="438"/>
      <c r="C30" s="438"/>
      <c r="D30" s="26" t="s">
        <v>30</v>
      </c>
      <c r="E30" s="27">
        <v>15</v>
      </c>
      <c r="F30" s="27"/>
      <c r="G30" s="125" t="s">
        <v>392</v>
      </c>
      <c r="I30" s="435"/>
      <c r="J30" s="438"/>
      <c r="K30" s="438"/>
      <c r="L30" s="26" t="s">
        <v>30</v>
      </c>
      <c r="M30" s="27">
        <v>15</v>
      </c>
      <c r="N30" s="27"/>
      <c r="O30" s="125" t="s">
        <v>269</v>
      </c>
    </row>
    <row r="31" spans="1:15" ht="217.5" thickBot="1">
      <c r="A31" s="435"/>
      <c r="B31" s="438"/>
      <c r="C31" s="438"/>
      <c r="D31" s="26" t="s">
        <v>31</v>
      </c>
      <c r="E31" s="27">
        <v>10</v>
      </c>
      <c r="F31" s="27"/>
      <c r="G31" s="125" t="s">
        <v>393</v>
      </c>
      <c r="I31" s="435"/>
      <c r="J31" s="438"/>
      <c r="K31" s="438"/>
      <c r="L31" s="26" t="s">
        <v>31</v>
      </c>
      <c r="M31" s="27">
        <v>10</v>
      </c>
      <c r="N31" s="27"/>
      <c r="O31" s="125" t="s">
        <v>403</v>
      </c>
    </row>
    <row r="32" spans="1:15" ht="115.5" thickBot="1">
      <c r="A32" s="435"/>
      <c r="B32" s="438"/>
      <c r="C32" s="438"/>
      <c r="D32" s="26" t="s">
        <v>32</v>
      </c>
      <c r="E32" s="27">
        <v>30</v>
      </c>
      <c r="F32" s="27"/>
      <c r="G32" s="125" t="s">
        <v>389</v>
      </c>
      <c r="I32" s="435"/>
      <c r="J32" s="438"/>
      <c r="K32" s="438"/>
      <c r="L32" s="26" t="s">
        <v>32</v>
      </c>
      <c r="M32" s="27">
        <v>30</v>
      </c>
      <c r="N32" s="27"/>
      <c r="O32" s="125" t="s">
        <v>389</v>
      </c>
    </row>
    <row r="33" spans="1:15" ht="15.75" thickBot="1">
      <c r="A33" s="436"/>
      <c r="B33" s="439"/>
      <c r="C33" s="439"/>
      <c r="D33" s="28" t="s">
        <v>33</v>
      </c>
      <c r="E33" s="27">
        <f>SUM(E25:E32)</f>
        <v>85</v>
      </c>
      <c r="F33" s="27"/>
      <c r="G33" s="27"/>
      <c r="I33" s="436"/>
      <c r="J33" s="439"/>
      <c r="K33" s="439"/>
      <c r="L33" s="28" t="s">
        <v>33</v>
      </c>
      <c r="M33" s="27">
        <f>SUM(M25:M32)</f>
        <v>85</v>
      </c>
      <c r="N33" s="27"/>
      <c r="O33" s="27"/>
    </row>
    <row r="35" spans="1:15" ht="15">
      <c r="A35" s="445" t="s">
        <v>165</v>
      </c>
      <c r="B35" s="445"/>
      <c r="C35" s="445"/>
      <c r="D35" s="445"/>
      <c r="E35" s="445"/>
      <c r="F35" s="445"/>
      <c r="G35" s="445"/>
    </row>
    <row r="36" spans="1:15" ht="15" thickBot="1">
      <c r="A36" s="123"/>
      <c r="B36" s="123"/>
      <c r="C36" s="123"/>
      <c r="D36" s="123"/>
      <c r="E36" s="123"/>
      <c r="F36" s="123"/>
      <c r="G36" s="123"/>
    </row>
    <row r="37" spans="1:15" ht="13.5" customHeight="1" thickBot="1">
      <c r="A37" s="432" t="s">
        <v>15</v>
      </c>
      <c r="B37" s="443" t="s">
        <v>16</v>
      </c>
      <c r="C37" s="444"/>
      <c r="D37" s="432" t="s">
        <v>17</v>
      </c>
      <c r="E37" s="443" t="s">
        <v>18</v>
      </c>
      <c r="F37" s="444"/>
      <c r="G37" s="434" t="s">
        <v>19</v>
      </c>
      <c r="I37" s="432" t="s">
        <v>15</v>
      </c>
      <c r="J37" s="443" t="s">
        <v>16</v>
      </c>
      <c r="K37" s="444"/>
      <c r="L37" s="432" t="s">
        <v>17</v>
      </c>
      <c r="M37" s="443" t="s">
        <v>18</v>
      </c>
      <c r="N37" s="444"/>
      <c r="O37" s="434" t="s">
        <v>19</v>
      </c>
    </row>
    <row r="38" spans="1:15" ht="12.75" customHeight="1">
      <c r="A38" s="442"/>
      <c r="B38" s="24" t="s">
        <v>20</v>
      </c>
      <c r="C38" s="24" t="s">
        <v>22</v>
      </c>
      <c r="D38" s="442"/>
      <c r="E38" s="432" t="s">
        <v>24</v>
      </c>
      <c r="F38" s="432" t="s">
        <v>25</v>
      </c>
      <c r="G38" s="435"/>
      <c r="I38" s="442"/>
      <c r="J38" s="24" t="s">
        <v>20</v>
      </c>
      <c r="K38" s="24" t="s">
        <v>22</v>
      </c>
      <c r="L38" s="442"/>
      <c r="M38" s="432" t="s">
        <v>24</v>
      </c>
      <c r="N38" s="432" t="s">
        <v>25</v>
      </c>
      <c r="O38" s="435"/>
    </row>
    <row r="39" spans="1:15" ht="45.75" thickBot="1">
      <c r="A39" s="433"/>
      <c r="B39" s="25" t="s">
        <v>21</v>
      </c>
      <c r="C39" s="25" t="s">
        <v>23</v>
      </c>
      <c r="D39" s="433"/>
      <c r="E39" s="433"/>
      <c r="F39" s="433"/>
      <c r="G39" s="436"/>
      <c r="I39" s="433"/>
      <c r="J39" s="25" t="s">
        <v>21</v>
      </c>
      <c r="K39" s="25" t="s">
        <v>23</v>
      </c>
      <c r="L39" s="433"/>
      <c r="M39" s="433"/>
      <c r="N39" s="433"/>
      <c r="O39" s="436"/>
    </row>
    <row r="40" spans="1:15" ht="332.25" thickBot="1">
      <c r="A40" s="434" t="str">
        <f>'Mapa de Riesgos.'!M14</f>
        <v xml:space="preserve">Seguimientos a procesos y procedimientos.
Auditorias internas de calidad y de gestión.
Revisión por la Direccion. </v>
      </c>
      <c r="B40" s="437" t="s">
        <v>382</v>
      </c>
      <c r="C40" s="437"/>
      <c r="D40" s="26" t="s">
        <v>26</v>
      </c>
      <c r="E40" s="27">
        <v>15</v>
      </c>
      <c r="F40" s="27"/>
      <c r="G40" s="126" t="s">
        <v>394</v>
      </c>
      <c r="I40" s="434" t="str">
        <f>'Mapa de Riesgos.'!M16</f>
        <v>Rendición de cuentas a la ciudadania y al concejo de la entidad</v>
      </c>
      <c r="J40" s="437" t="s">
        <v>382</v>
      </c>
      <c r="K40" s="437"/>
      <c r="L40" s="26" t="s">
        <v>26</v>
      </c>
      <c r="M40" s="27">
        <v>15</v>
      </c>
      <c r="N40" s="27"/>
      <c r="O40" s="126" t="s">
        <v>406</v>
      </c>
    </row>
    <row r="41" spans="1:15" ht="12.75" customHeight="1">
      <c r="A41" s="435"/>
      <c r="B41" s="438"/>
      <c r="C41" s="438"/>
      <c r="D41" s="437" t="s">
        <v>27</v>
      </c>
      <c r="E41" s="434">
        <v>5</v>
      </c>
      <c r="F41" s="434"/>
      <c r="G41" s="440" t="s">
        <v>384</v>
      </c>
      <c r="I41" s="435"/>
      <c r="J41" s="438"/>
      <c r="K41" s="438"/>
      <c r="L41" s="437" t="s">
        <v>27</v>
      </c>
      <c r="M41" s="434">
        <v>5</v>
      </c>
      <c r="N41" s="434"/>
      <c r="O41" s="440" t="s">
        <v>384</v>
      </c>
    </row>
    <row r="42" spans="1:15" ht="13.5" customHeight="1" thickBot="1">
      <c r="A42" s="435"/>
      <c r="B42" s="438"/>
      <c r="C42" s="438"/>
      <c r="D42" s="439"/>
      <c r="E42" s="436"/>
      <c r="F42" s="436"/>
      <c r="G42" s="441"/>
      <c r="I42" s="435"/>
      <c r="J42" s="438"/>
      <c r="K42" s="438"/>
      <c r="L42" s="439"/>
      <c r="M42" s="436"/>
      <c r="N42" s="436"/>
      <c r="O42" s="441"/>
    </row>
    <row r="43" spans="1:15" ht="15.75" thickBot="1">
      <c r="A43" s="435"/>
      <c r="B43" s="438"/>
      <c r="C43" s="438"/>
      <c r="D43" s="26" t="s">
        <v>28</v>
      </c>
      <c r="E43" s="27">
        <v>0</v>
      </c>
      <c r="F43" s="27">
        <v>15</v>
      </c>
      <c r="G43" s="125" t="s">
        <v>385</v>
      </c>
      <c r="I43" s="435"/>
      <c r="J43" s="438"/>
      <c r="K43" s="438"/>
      <c r="L43" s="26" t="s">
        <v>28</v>
      </c>
      <c r="M43" s="27">
        <v>0</v>
      </c>
      <c r="N43" s="27">
        <v>15</v>
      </c>
      <c r="O43" s="125" t="s">
        <v>385</v>
      </c>
    </row>
    <row r="44" spans="1:15" ht="39" thickBot="1">
      <c r="A44" s="435"/>
      <c r="B44" s="438"/>
      <c r="C44" s="438"/>
      <c r="D44" s="26" t="s">
        <v>29</v>
      </c>
      <c r="E44" s="27">
        <v>10</v>
      </c>
      <c r="F44" s="27"/>
      <c r="G44" s="126" t="s">
        <v>391</v>
      </c>
      <c r="I44" s="435"/>
      <c r="J44" s="438"/>
      <c r="K44" s="438"/>
      <c r="L44" s="26" t="s">
        <v>29</v>
      </c>
      <c r="M44" s="27">
        <v>10</v>
      </c>
      <c r="N44" s="27"/>
      <c r="O44" s="126" t="s">
        <v>391</v>
      </c>
    </row>
    <row r="45" spans="1:15" ht="39" thickBot="1">
      <c r="A45" s="435"/>
      <c r="B45" s="438"/>
      <c r="C45" s="438"/>
      <c r="D45" s="26" t="s">
        <v>30</v>
      </c>
      <c r="E45" s="27">
        <v>15</v>
      </c>
      <c r="F45" s="27"/>
      <c r="G45" s="125" t="s">
        <v>236</v>
      </c>
      <c r="I45" s="435"/>
      <c r="J45" s="438"/>
      <c r="K45" s="438"/>
      <c r="L45" s="26" t="s">
        <v>30</v>
      </c>
      <c r="M45" s="27">
        <v>15</v>
      </c>
      <c r="N45" s="27"/>
      <c r="O45" s="125" t="s">
        <v>407</v>
      </c>
    </row>
    <row r="46" spans="1:15" ht="128.25" thickBot="1">
      <c r="A46" s="435"/>
      <c r="B46" s="438"/>
      <c r="C46" s="438"/>
      <c r="D46" s="26" t="s">
        <v>31</v>
      </c>
      <c r="E46" s="27">
        <v>10</v>
      </c>
      <c r="F46" s="27"/>
      <c r="G46" s="129" t="s">
        <v>395</v>
      </c>
      <c r="I46" s="435"/>
      <c r="J46" s="438"/>
      <c r="K46" s="438"/>
      <c r="L46" s="26" t="s">
        <v>31</v>
      </c>
      <c r="M46" s="27">
        <v>10</v>
      </c>
      <c r="N46" s="27"/>
      <c r="O46" s="129" t="s">
        <v>408</v>
      </c>
    </row>
    <row r="47" spans="1:15" ht="115.5" thickBot="1">
      <c r="A47" s="435"/>
      <c r="B47" s="438"/>
      <c r="C47" s="438"/>
      <c r="D47" s="26" t="s">
        <v>32</v>
      </c>
      <c r="E47" s="27">
        <v>30</v>
      </c>
      <c r="F47" s="27"/>
      <c r="G47" s="125" t="s">
        <v>389</v>
      </c>
      <c r="I47" s="435"/>
      <c r="J47" s="438"/>
      <c r="K47" s="438"/>
      <c r="L47" s="26" t="s">
        <v>32</v>
      </c>
      <c r="M47" s="27">
        <v>30</v>
      </c>
      <c r="N47" s="27"/>
      <c r="O47" s="125" t="s">
        <v>389</v>
      </c>
    </row>
    <row r="48" spans="1:15" ht="15.75" thickBot="1">
      <c r="A48" s="436"/>
      <c r="B48" s="439"/>
      <c r="C48" s="439"/>
      <c r="D48" s="28" t="s">
        <v>33</v>
      </c>
      <c r="E48" s="27">
        <f>SUM(E40:E47)</f>
        <v>85</v>
      </c>
      <c r="F48" s="27"/>
      <c r="G48" s="27"/>
      <c r="I48" s="436"/>
      <c r="J48" s="439"/>
      <c r="K48" s="439"/>
      <c r="L48" s="28" t="s">
        <v>33</v>
      </c>
      <c r="M48" s="27">
        <f>SUM(M40:M47)</f>
        <v>85</v>
      </c>
      <c r="N48" s="27"/>
      <c r="O48" s="27"/>
    </row>
    <row r="49" spans="1:7" ht="14.25">
      <c r="A49" s="123"/>
      <c r="B49" s="123"/>
      <c r="C49" s="123"/>
      <c r="D49" s="123"/>
      <c r="E49" s="123"/>
      <c r="F49" s="123"/>
      <c r="G49" s="123"/>
    </row>
    <row r="50" spans="1:7" ht="14.25">
      <c r="A50" s="123"/>
      <c r="B50" s="123"/>
      <c r="C50" s="123"/>
      <c r="D50" s="123"/>
      <c r="E50" s="123"/>
      <c r="F50" s="123"/>
      <c r="G50" s="123"/>
    </row>
    <row r="51" spans="1:7" ht="14.25">
      <c r="A51" s="123"/>
      <c r="B51" s="123"/>
      <c r="C51" s="123"/>
      <c r="D51" s="123"/>
      <c r="E51" s="123"/>
      <c r="F51" s="123"/>
      <c r="G51" s="123"/>
    </row>
    <row r="52" spans="1:7" ht="14.25">
      <c r="A52" s="123"/>
      <c r="B52" s="123"/>
      <c r="C52" s="123"/>
      <c r="D52" s="123"/>
      <c r="E52" s="123"/>
      <c r="F52" s="123"/>
      <c r="G52" s="123"/>
    </row>
    <row r="53" spans="1:7" ht="14.25">
      <c r="A53" s="123"/>
      <c r="B53" s="123"/>
      <c r="C53" s="123"/>
      <c r="D53" s="123"/>
      <c r="E53" s="123"/>
      <c r="F53" s="123"/>
      <c r="G53" s="123"/>
    </row>
    <row r="54" spans="1:7" ht="14.25">
      <c r="A54" s="123"/>
      <c r="B54" s="123"/>
      <c r="C54" s="123"/>
      <c r="D54" s="123"/>
      <c r="E54" s="123"/>
      <c r="F54" s="123"/>
      <c r="G54" s="123"/>
    </row>
    <row r="55" spans="1:7" ht="14.25">
      <c r="A55" s="123"/>
      <c r="B55" s="123"/>
      <c r="C55" s="123"/>
      <c r="D55" s="123"/>
      <c r="E55" s="123"/>
      <c r="F55" s="123"/>
      <c r="G55" s="123"/>
    </row>
    <row r="56" spans="1:7" ht="14.25">
      <c r="A56" s="123"/>
      <c r="B56" s="123"/>
      <c r="C56" s="123"/>
      <c r="D56" s="123"/>
      <c r="E56" s="123"/>
      <c r="F56" s="123"/>
      <c r="G56" s="123"/>
    </row>
    <row r="57" spans="1:7" ht="14.25">
      <c r="A57" s="123"/>
      <c r="B57" s="123"/>
      <c r="C57" s="123"/>
      <c r="D57" s="123"/>
      <c r="E57" s="123"/>
      <c r="F57" s="123"/>
      <c r="G57" s="123"/>
    </row>
    <row r="58" spans="1:7" ht="14.25">
      <c r="A58" s="123"/>
      <c r="B58" s="123"/>
      <c r="C58" s="123"/>
      <c r="D58" s="123"/>
      <c r="E58" s="123"/>
      <c r="F58" s="123"/>
      <c r="G58" s="123"/>
    </row>
    <row r="59" spans="1:7" ht="14.25">
      <c r="A59" s="123"/>
      <c r="B59" s="123"/>
      <c r="C59" s="123"/>
      <c r="D59" s="123"/>
      <c r="E59" s="123"/>
      <c r="F59" s="123"/>
      <c r="G59" s="123"/>
    </row>
    <row r="60" spans="1:7" ht="14.25">
      <c r="A60" s="123"/>
      <c r="B60" s="123"/>
      <c r="C60" s="123"/>
      <c r="D60" s="123"/>
      <c r="E60" s="123"/>
      <c r="F60" s="123"/>
      <c r="G60" s="123"/>
    </row>
    <row r="61" spans="1:7" ht="14.25">
      <c r="A61" s="123"/>
      <c r="B61" s="123"/>
      <c r="C61" s="123"/>
      <c r="D61" s="123"/>
      <c r="E61" s="123"/>
      <c r="F61" s="123"/>
      <c r="G61" s="123"/>
    </row>
    <row r="62" spans="1:7" ht="14.25">
      <c r="A62" s="123"/>
      <c r="B62" s="123"/>
      <c r="C62" s="123"/>
      <c r="D62" s="123"/>
      <c r="E62" s="123"/>
      <c r="F62" s="123"/>
      <c r="G62" s="123"/>
    </row>
    <row r="63" spans="1:7" ht="14.25">
      <c r="A63" s="123"/>
      <c r="B63" s="123"/>
      <c r="C63" s="123"/>
      <c r="D63" s="123"/>
      <c r="E63" s="123"/>
      <c r="F63" s="123"/>
      <c r="G63" s="123"/>
    </row>
    <row r="64" spans="1:7" ht="14.25">
      <c r="A64" s="123"/>
      <c r="B64" s="123"/>
      <c r="C64" s="123"/>
      <c r="D64" s="123"/>
      <c r="E64" s="123"/>
      <c r="F64" s="123"/>
      <c r="G64" s="123"/>
    </row>
    <row r="65" spans="1:9" ht="14.25">
      <c r="A65" s="123"/>
      <c r="B65" s="123"/>
      <c r="C65" s="123"/>
      <c r="D65" s="123"/>
      <c r="E65" s="123"/>
      <c r="F65" s="123"/>
      <c r="G65" s="123"/>
    </row>
    <row r="66" spans="1:9" ht="14.25">
      <c r="A66" s="123"/>
      <c r="B66" s="123"/>
      <c r="C66" s="123"/>
      <c r="D66" s="123"/>
      <c r="E66" s="123"/>
      <c r="F66" s="123"/>
      <c r="G66" s="123"/>
    </row>
    <row r="68" spans="1:9">
      <c r="C68" s="462"/>
      <c r="D68" s="462"/>
    </row>
    <row r="69" spans="1:9" ht="13.5" thickBot="1"/>
    <row r="70" spans="1:9" ht="32.25" customHeight="1">
      <c r="A70" s="57"/>
      <c r="B70" s="458" t="s">
        <v>182</v>
      </c>
      <c r="C70" s="459"/>
      <c r="D70" s="463" t="s">
        <v>183</v>
      </c>
      <c r="E70" s="464"/>
      <c r="F70" s="464"/>
      <c r="G70" s="465"/>
      <c r="H70" s="66"/>
    </row>
    <row r="71" spans="1:9" ht="18.75" customHeight="1">
      <c r="A71" s="57"/>
      <c r="B71" s="460"/>
      <c r="C71" s="461"/>
      <c r="D71" s="466" t="s">
        <v>184</v>
      </c>
      <c r="E71" s="467"/>
      <c r="F71" s="467"/>
      <c r="G71" s="468"/>
      <c r="H71" s="66"/>
    </row>
    <row r="72" spans="1:9" ht="27" customHeight="1">
      <c r="A72" s="57"/>
      <c r="B72" s="460"/>
      <c r="C72" s="461"/>
      <c r="D72" s="466" t="s">
        <v>185</v>
      </c>
      <c r="E72" s="467"/>
      <c r="F72" s="467"/>
      <c r="G72" s="468"/>
      <c r="H72" s="66"/>
    </row>
    <row r="73" spans="1:9" ht="23.25" customHeight="1">
      <c r="A73" s="57"/>
      <c r="B73" s="446" t="s">
        <v>186</v>
      </c>
      <c r="C73" s="447"/>
      <c r="D73" s="450">
        <v>0</v>
      </c>
      <c r="E73" s="451"/>
      <c r="F73" s="451"/>
      <c r="G73" s="452"/>
      <c r="H73" s="67"/>
    </row>
    <row r="74" spans="1:9" ht="17.25" customHeight="1">
      <c r="B74" s="446" t="s">
        <v>187</v>
      </c>
      <c r="C74" s="447"/>
      <c r="D74" s="450">
        <v>1</v>
      </c>
      <c r="E74" s="451"/>
      <c r="F74" s="451"/>
      <c r="G74" s="452"/>
      <c r="H74" s="67"/>
    </row>
    <row r="75" spans="1:9" ht="20.25" customHeight="1" thickBot="1">
      <c r="B75" s="448" t="s">
        <v>188</v>
      </c>
      <c r="C75" s="449"/>
      <c r="D75" s="453">
        <v>2</v>
      </c>
      <c r="E75" s="454"/>
      <c r="F75" s="454"/>
      <c r="G75" s="455"/>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dimension ref="A1:AA64"/>
  <sheetViews>
    <sheetView topLeftCell="A31" zoomScale="68" zoomScaleNormal="68" workbookViewId="0">
      <selection activeCell="P9" sqref="P9"/>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477"/>
      <c r="B1" s="477"/>
      <c r="C1" s="415" t="s">
        <v>34</v>
      </c>
      <c r="D1" s="415"/>
      <c r="E1" s="415"/>
      <c r="F1" s="457" t="s">
        <v>215</v>
      </c>
      <c r="G1" s="457"/>
      <c r="J1" s="477"/>
      <c r="K1" s="477"/>
      <c r="L1" s="415"/>
      <c r="M1" s="415"/>
      <c r="N1" s="457" t="s">
        <v>215</v>
      </c>
      <c r="O1" s="457"/>
    </row>
    <row r="2" spans="1:27" ht="15.75" customHeight="1">
      <c r="A2" s="477"/>
      <c r="B2" s="477"/>
      <c r="C2" s="415"/>
      <c r="D2" s="415"/>
      <c r="E2" s="415"/>
      <c r="F2" s="457" t="s">
        <v>49</v>
      </c>
      <c r="G2" s="457"/>
      <c r="J2" s="477"/>
      <c r="K2" s="477"/>
      <c r="L2" s="415"/>
      <c r="M2" s="415"/>
      <c r="N2" s="457" t="s">
        <v>49</v>
      </c>
      <c r="O2" s="457"/>
    </row>
    <row r="3" spans="1:27" ht="15.75" customHeight="1">
      <c r="A3" s="477"/>
      <c r="B3" s="477"/>
      <c r="C3" s="415"/>
      <c r="D3" s="415"/>
      <c r="E3" s="415"/>
      <c r="F3" s="469" t="s">
        <v>222</v>
      </c>
      <c r="G3" s="470"/>
      <c r="J3" s="477"/>
      <c r="K3" s="477"/>
      <c r="L3" s="415"/>
      <c r="M3" s="415"/>
      <c r="N3" s="469" t="s">
        <v>222</v>
      </c>
      <c r="O3" s="470"/>
    </row>
    <row r="4" spans="1:27" ht="13.5" thickBot="1">
      <c r="A4" s="133"/>
      <c r="B4" s="133"/>
      <c r="C4" s="133"/>
      <c r="D4" s="133"/>
      <c r="E4" s="133"/>
      <c r="F4" s="133"/>
      <c r="G4" s="133"/>
    </row>
    <row r="5" spans="1:27" ht="15" customHeight="1" thickBot="1">
      <c r="A5" s="471" t="s">
        <v>15</v>
      </c>
      <c r="B5" s="488" t="s">
        <v>16</v>
      </c>
      <c r="C5" s="489"/>
      <c r="D5" s="471" t="s">
        <v>17</v>
      </c>
      <c r="E5" s="488" t="s">
        <v>409</v>
      </c>
      <c r="F5" s="489"/>
      <c r="G5" s="479" t="s">
        <v>19</v>
      </c>
      <c r="J5" s="485" t="s">
        <v>410</v>
      </c>
      <c r="K5" s="486"/>
      <c r="L5" s="486"/>
      <c r="M5" s="486"/>
      <c r="N5" s="490"/>
      <c r="O5" s="490"/>
      <c r="P5" s="134"/>
      <c r="X5" s="134"/>
    </row>
    <row r="6" spans="1:27" ht="26.25" thickBot="1">
      <c r="A6" s="487"/>
      <c r="B6" s="135" t="s">
        <v>20</v>
      </c>
      <c r="C6" s="135" t="s">
        <v>22</v>
      </c>
      <c r="D6" s="487"/>
      <c r="E6" s="471" t="s">
        <v>24</v>
      </c>
      <c r="F6" s="471" t="s">
        <v>25</v>
      </c>
      <c r="G6" s="480"/>
      <c r="J6" s="473" t="s">
        <v>411</v>
      </c>
      <c r="K6" s="475" t="s">
        <v>412</v>
      </c>
      <c r="L6" s="476"/>
      <c r="M6" s="136" t="s">
        <v>413</v>
      </c>
      <c r="N6" s="478" t="s">
        <v>414</v>
      </c>
      <c r="O6" s="478"/>
      <c r="P6" s="134"/>
      <c r="X6" s="134"/>
    </row>
    <row r="7" spans="1:27" ht="51.75" customHeight="1" thickBot="1">
      <c r="A7" s="472"/>
      <c r="B7" s="137" t="s">
        <v>21</v>
      </c>
      <c r="C7" s="137" t="s">
        <v>23</v>
      </c>
      <c r="D7" s="472"/>
      <c r="E7" s="472"/>
      <c r="F7" s="472"/>
      <c r="G7" s="481"/>
      <c r="I7" s="138"/>
      <c r="J7" s="474"/>
      <c r="K7" s="139" t="s">
        <v>20</v>
      </c>
      <c r="L7" s="139" t="s">
        <v>22</v>
      </c>
      <c r="M7" s="136" t="s">
        <v>416</v>
      </c>
      <c r="N7" s="140" t="s">
        <v>417</v>
      </c>
      <c r="O7" s="141" t="s">
        <v>418</v>
      </c>
      <c r="P7" s="134"/>
      <c r="X7" s="134"/>
    </row>
    <row r="8" spans="1:27" ht="102.75" thickBot="1">
      <c r="A8" s="479" t="str">
        <f>'Mapa de Riesgos.'!M19</f>
        <v>Generación de alertas automáticas a través del software de PQRDSF, avisos del tiempo de respuesta</v>
      </c>
      <c r="B8" s="482" t="s">
        <v>382</v>
      </c>
      <c r="C8" s="482"/>
      <c r="D8" s="142" t="s">
        <v>26</v>
      </c>
      <c r="E8" s="125">
        <v>15</v>
      </c>
      <c r="F8" s="125">
        <v>0</v>
      </c>
      <c r="G8" s="126" t="s">
        <v>419</v>
      </c>
      <c r="I8" s="138"/>
      <c r="J8" s="143" t="s">
        <v>272</v>
      </c>
      <c r="K8" s="144"/>
      <c r="L8" s="144"/>
      <c r="M8" s="145" t="s">
        <v>420</v>
      </c>
      <c r="N8" s="146">
        <v>15</v>
      </c>
      <c r="O8" s="147"/>
      <c r="P8" s="134"/>
      <c r="X8" s="134"/>
    </row>
    <row r="9" spans="1:27" ht="102.75" thickBot="1">
      <c r="A9" s="480"/>
      <c r="B9" s="483"/>
      <c r="C9" s="483"/>
      <c r="D9" s="482" t="s">
        <v>27</v>
      </c>
      <c r="E9" s="440">
        <v>5</v>
      </c>
      <c r="F9" s="440">
        <v>0</v>
      </c>
      <c r="G9" s="440" t="s">
        <v>421</v>
      </c>
      <c r="I9" s="138"/>
      <c r="J9" s="143" t="s">
        <v>274</v>
      </c>
      <c r="K9" s="144" t="s">
        <v>422</v>
      </c>
      <c r="L9" s="144"/>
      <c r="M9" s="145" t="s">
        <v>423</v>
      </c>
      <c r="N9" s="146">
        <v>5</v>
      </c>
      <c r="O9" s="147"/>
      <c r="P9" s="134"/>
      <c r="X9" s="134"/>
    </row>
    <row r="10" spans="1:27" ht="128.25" thickBot="1">
      <c r="A10" s="480"/>
      <c r="B10" s="483"/>
      <c r="C10" s="483"/>
      <c r="D10" s="484"/>
      <c r="E10" s="441"/>
      <c r="F10" s="441"/>
      <c r="G10" s="441"/>
      <c r="J10" s="143" t="s">
        <v>284</v>
      </c>
      <c r="K10" s="144" t="s">
        <v>422</v>
      </c>
      <c r="L10" s="144"/>
      <c r="M10" s="145" t="s">
        <v>424</v>
      </c>
      <c r="N10" s="146">
        <v>15</v>
      </c>
      <c r="O10" s="147"/>
      <c r="P10" s="134"/>
      <c r="X10" s="134"/>
    </row>
    <row r="11" spans="1:27" ht="77.25" thickBot="1">
      <c r="A11" s="480"/>
      <c r="B11" s="483"/>
      <c r="C11" s="483"/>
      <c r="D11" s="137" t="s">
        <v>28</v>
      </c>
      <c r="E11" s="126">
        <v>15</v>
      </c>
      <c r="F11" s="126">
        <v>0</v>
      </c>
      <c r="G11" s="126" t="s">
        <v>425</v>
      </c>
      <c r="J11" s="143" t="s">
        <v>426</v>
      </c>
      <c r="K11" s="144" t="s">
        <v>422</v>
      </c>
      <c r="L11" s="144"/>
      <c r="M11" s="145" t="s">
        <v>427</v>
      </c>
      <c r="N11" s="146">
        <v>10</v>
      </c>
      <c r="O11" s="147"/>
      <c r="P11" s="134"/>
      <c r="X11" s="134"/>
      <c r="Y11" s="134"/>
    </row>
    <row r="12" spans="1:27" ht="128.25" thickBot="1">
      <c r="A12" s="480"/>
      <c r="B12" s="483"/>
      <c r="C12" s="483"/>
      <c r="D12" s="137" t="s">
        <v>29</v>
      </c>
      <c r="E12" s="126">
        <v>10</v>
      </c>
      <c r="F12" s="126">
        <v>0</v>
      </c>
      <c r="G12" s="126" t="s">
        <v>428</v>
      </c>
      <c r="J12" s="143" t="s">
        <v>254</v>
      </c>
      <c r="K12" s="144" t="s">
        <v>422</v>
      </c>
      <c r="L12" s="144"/>
      <c r="M12" s="145" t="s">
        <v>429</v>
      </c>
      <c r="N12" s="146">
        <v>15</v>
      </c>
      <c r="O12" s="147"/>
      <c r="P12" s="134"/>
      <c r="X12" s="134"/>
      <c r="Y12" s="134"/>
    </row>
    <row r="13" spans="1:27" ht="60.75" thickBot="1">
      <c r="A13" s="480"/>
      <c r="B13" s="483"/>
      <c r="C13" s="483"/>
      <c r="D13" s="137" t="s">
        <v>30</v>
      </c>
      <c r="E13" s="126">
        <v>15</v>
      </c>
      <c r="F13" s="126">
        <v>0</v>
      </c>
      <c r="G13" s="126" t="s">
        <v>263</v>
      </c>
      <c r="J13" s="143"/>
      <c r="K13" s="144"/>
      <c r="L13" s="144"/>
      <c r="M13" s="145" t="s">
        <v>430</v>
      </c>
      <c r="N13" s="146">
        <v>10</v>
      </c>
      <c r="O13" s="147"/>
      <c r="P13" s="134"/>
      <c r="X13" s="134"/>
      <c r="Y13" s="134"/>
    </row>
    <row r="14" spans="1:27" ht="60.75" thickBot="1">
      <c r="A14" s="480"/>
      <c r="B14" s="483"/>
      <c r="C14" s="483"/>
      <c r="D14" s="137" t="s">
        <v>31</v>
      </c>
      <c r="E14" s="126">
        <v>10</v>
      </c>
      <c r="F14" s="126">
        <v>0</v>
      </c>
      <c r="G14" s="126" t="s">
        <v>431</v>
      </c>
      <c r="J14" s="143"/>
      <c r="K14" s="144"/>
      <c r="L14" s="144"/>
      <c r="M14" s="145" t="s">
        <v>432</v>
      </c>
      <c r="N14" s="146">
        <v>30</v>
      </c>
      <c r="O14" s="147"/>
      <c r="P14" s="134"/>
      <c r="X14" s="134"/>
      <c r="Y14" s="134"/>
    </row>
    <row r="15" spans="1:27" ht="51.75" thickBot="1">
      <c r="A15" s="480"/>
      <c r="B15" s="483"/>
      <c r="C15" s="483"/>
      <c r="D15" s="137" t="s">
        <v>32</v>
      </c>
      <c r="E15" s="126"/>
      <c r="F15" s="126">
        <v>30</v>
      </c>
      <c r="G15" s="126" t="s">
        <v>433</v>
      </c>
      <c r="J15" s="485" t="s">
        <v>33</v>
      </c>
      <c r="K15" s="486"/>
      <c r="L15" s="486"/>
      <c r="M15" s="486"/>
      <c r="N15" s="148">
        <v>100</v>
      </c>
      <c r="O15" s="149"/>
      <c r="P15" s="134"/>
      <c r="X15" s="134"/>
      <c r="Y15" s="134"/>
    </row>
    <row r="16" spans="1:27" ht="15" thickBot="1">
      <c r="A16" s="481"/>
      <c r="B16" s="484"/>
      <c r="C16" s="484"/>
      <c r="D16" s="150" t="s">
        <v>33</v>
      </c>
      <c r="E16" s="151">
        <v>70</v>
      </c>
      <c r="F16" s="151">
        <v>30</v>
      </c>
      <c r="G16" s="151"/>
      <c r="J16" s="134"/>
      <c r="K16" s="134"/>
      <c r="L16" s="134"/>
      <c r="M16" s="152"/>
      <c r="N16" s="134"/>
      <c r="O16" s="134"/>
      <c r="P16" s="134"/>
      <c r="X16" s="134"/>
      <c r="Y16" s="134"/>
      <c r="Z16" s="134"/>
      <c r="AA16" s="134"/>
    </row>
    <row r="17" spans="1:27" ht="15" thickBot="1">
      <c r="A17" s="124"/>
      <c r="B17" s="153"/>
      <c r="C17" s="153"/>
      <c r="D17" s="154"/>
      <c r="E17" s="124"/>
      <c r="F17" s="124"/>
      <c r="G17" s="124"/>
      <c r="J17" s="134"/>
      <c r="K17" s="134"/>
      <c r="L17" s="134"/>
      <c r="M17" s="152"/>
      <c r="N17" s="134"/>
      <c r="O17" s="134"/>
      <c r="P17" s="134"/>
      <c r="X17" s="134"/>
      <c r="Y17" s="134"/>
      <c r="Z17" s="134"/>
      <c r="AA17" s="134"/>
    </row>
    <row r="18" spans="1:27" ht="30.75" thickBot="1">
      <c r="A18" s="124"/>
      <c r="B18" s="153"/>
      <c r="C18" s="153"/>
      <c r="D18" s="154"/>
      <c r="E18" s="124"/>
      <c r="F18" s="124"/>
      <c r="G18" s="124"/>
      <c r="J18" s="155" t="s">
        <v>434</v>
      </c>
      <c r="K18" s="156" t="s">
        <v>435</v>
      </c>
      <c r="L18" s="134"/>
      <c r="M18" s="152"/>
      <c r="N18" s="134"/>
      <c r="O18" s="134"/>
      <c r="P18" s="134"/>
      <c r="Q18" t="s">
        <v>165</v>
      </c>
      <c r="X18" s="134"/>
      <c r="Y18" s="134"/>
      <c r="Z18" s="134"/>
      <c r="AA18" s="134"/>
    </row>
    <row r="19" spans="1:27" ht="15.75" thickBot="1">
      <c r="A19" s="124"/>
      <c r="B19" s="153"/>
      <c r="C19" s="153"/>
      <c r="D19" s="154"/>
      <c r="E19" s="124"/>
      <c r="F19" s="124"/>
      <c r="G19" s="124"/>
      <c r="J19" s="157" t="s">
        <v>436</v>
      </c>
      <c r="K19" s="158">
        <v>0</v>
      </c>
      <c r="L19" s="134"/>
      <c r="M19" s="152"/>
      <c r="N19" s="134"/>
      <c r="O19" s="134"/>
      <c r="P19" s="134"/>
      <c r="Q19" s="134"/>
      <c r="R19" s="134"/>
      <c r="S19" s="134"/>
      <c r="T19" s="134"/>
      <c r="U19" s="134"/>
      <c r="V19" s="134"/>
      <c r="W19" s="134"/>
      <c r="X19" s="134"/>
      <c r="Y19" s="134"/>
      <c r="Z19" s="134"/>
      <c r="AA19" s="134"/>
    </row>
    <row r="20" spans="1:27" ht="15.75" customHeight="1" thickBot="1">
      <c r="A20" s="477"/>
      <c r="B20" s="477"/>
      <c r="C20" s="415" t="s">
        <v>34</v>
      </c>
      <c r="D20" s="415"/>
      <c r="E20" s="415"/>
      <c r="F20" s="457" t="s">
        <v>215</v>
      </c>
      <c r="G20" s="457"/>
      <c r="J20" s="157" t="s">
        <v>437</v>
      </c>
      <c r="K20" s="158">
        <v>1</v>
      </c>
      <c r="L20" s="134"/>
      <c r="M20" s="152"/>
      <c r="N20" s="134"/>
      <c r="O20" s="134"/>
      <c r="P20" s="134"/>
      <c r="Q20" s="134"/>
      <c r="R20" s="134"/>
      <c r="S20" s="134"/>
      <c r="T20" s="134"/>
      <c r="U20" s="134"/>
      <c r="V20" s="134"/>
      <c r="W20" s="134"/>
      <c r="X20" s="134"/>
      <c r="Y20" s="134"/>
      <c r="Z20" s="134"/>
      <c r="AA20" s="134"/>
    </row>
    <row r="21" spans="1:27" ht="15.75" customHeight="1" thickBot="1">
      <c r="A21" s="477"/>
      <c r="B21" s="477"/>
      <c r="C21" s="415"/>
      <c r="D21" s="415"/>
      <c r="E21" s="415"/>
      <c r="F21" s="457" t="s">
        <v>49</v>
      </c>
      <c r="G21" s="457"/>
      <c r="J21" s="157" t="s">
        <v>438</v>
      </c>
      <c r="K21" s="158">
        <v>2</v>
      </c>
      <c r="L21" s="134"/>
      <c r="M21" s="152"/>
      <c r="N21" s="134"/>
      <c r="O21" s="134"/>
      <c r="P21" s="134"/>
      <c r="Q21" s="134"/>
      <c r="R21" s="134"/>
      <c r="S21" s="134"/>
      <c r="T21" s="134"/>
      <c r="U21" s="134"/>
      <c r="V21" s="134"/>
      <c r="W21" s="134"/>
      <c r="X21" s="134"/>
      <c r="Y21" s="134"/>
      <c r="Z21" s="134"/>
      <c r="AA21" s="134"/>
    </row>
    <row r="22" spans="1:27" ht="15.75" customHeight="1">
      <c r="A22" s="477"/>
      <c r="B22" s="477"/>
      <c r="C22" s="415"/>
      <c r="D22" s="415"/>
      <c r="E22" s="415"/>
      <c r="F22" s="469" t="s">
        <v>222</v>
      </c>
      <c r="G22" s="470"/>
      <c r="J22" s="134"/>
      <c r="K22" s="134"/>
      <c r="L22" s="134"/>
      <c r="M22" s="152"/>
      <c r="N22" s="134"/>
      <c r="O22" s="134"/>
      <c r="P22" s="134"/>
      <c r="Q22" s="134"/>
      <c r="R22" s="134"/>
      <c r="S22" s="134"/>
      <c r="T22" s="134"/>
      <c r="U22" s="134"/>
      <c r="V22" s="134"/>
      <c r="W22" s="134"/>
      <c r="X22" s="134"/>
      <c r="Y22" s="134"/>
      <c r="Z22" s="134"/>
      <c r="AA22" s="134"/>
    </row>
    <row r="23" spans="1:27" ht="15" thickBot="1">
      <c r="A23" s="124"/>
      <c r="B23" s="153"/>
      <c r="C23" s="153"/>
      <c r="D23" s="154"/>
      <c r="E23" s="124"/>
      <c r="F23" s="124"/>
      <c r="G23" s="124"/>
      <c r="J23" s="134"/>
      <c r="K23" s="134"/>
      <c r="L23" s="134"/>
      <c r="M23" s="152"/>
      <c r="N23" s="134"/>
      <c r="O23" s="134"/>
      <c r="P23" s="134"/>
      <c r="Q23" s="134"/>
      <c r="R23" s="134"/>
      <c r="S23" s="134"/>
      <c r="T23" s="134"/>
      <c r="U23" s="134"/>
      <c r="V23" s="134"/>
      <c r="W23" s="134"/>
      <c r="X23" s="134"/>
      <c r="Y23" s="134"/>
      <c r="Z23" s="134"/>
      <c r="AA23" s="134"/>
    </row>
    <row r="24" spans="1:27" ht="21" thickBot="1">
      <c r="A24" s="471" t="s">
        <v>15</v>
      </c>
      <c r="B24" s="488" t="s">
        <v>16</v>
      </c>
      <c r="C24" s="489"/>
      <c r="D24" s="471" t="s">
        <v>17</v>
      </c>
      <c r="E24" s="488" t="s">
        <v>409</v>
      </c>
      <c r="F24" s="489"/>
      <c r="G24" s="479" t="s">
        <v>19</v>
      </c>
      <c r="J24" s="492" t="s">
        <v>439</v>
      </c>
      <c r="K24" s="492"/>
      <c r="L24" s="492"/>
      <c r="M24" s="492"/>
      <c r="N24" s="492"/>
      <c r="O24" s="492"/>
      <c r="P24" s="492"/>
      <c r="Q24" s="492"/>
      <c r="R24" s="492"/>
      <c r="S24" s="492"/>
      <c r="T24" s="492"/>
      <c r="U24" s="492"/>
      <c r="V24" s="492"/>
      <c r="W24" s="492"/>
      <c r="X24" s="492"/>
      <c r="Y24" s="492"/>
      <c r="Z24" s="492"/>
      <c r="AA24" s="492"/>
    </row>
    <row r="25" spans="1:27" ht="15.75">
      <c r="A25" s="487"/>
      <c r="B25" s="135" t="s">
        <v>20</v>
      </c>
      <c r="C25" s="135" t="s">
        <v>22</v>
      </c>
      <c r="D25" s="487"/>
      <c r="E25" s="471" t="s">
        <v>24</v>
      </c>
      <c r="F25" s="471" t="s">
        <v>25</v>
      </c>
      <c r="G25" s="480"/>
      <c r="J25" s="159" t="s">
        <v>440</v>
      </c>
      <c r="K25" s="491" t="s">
        <v>441</v>
      </c>
      <c r="L25" s="491"/>
      <c r="M25" s="491"/>
      <c r="N25" s="491"/>
      <c r="O25" s="491"/>
      <c r="P25" s="491"/>
      <c r="Q25" s="491"/>
      <c r="R25" s="491"/>
      <c r="S25" s="491"/>
      <c r="T25" s="491"/>
      <c r="U25" s="491"/>
      <c r="V25" s="491"/>
      <c r="W25" s="491"/>
      <c r="X25" s="491"/>
      <c r="Y25" s="491"/>
      <c r="Z25" s="491"/>
      <c r="AA25" s="491"/>
    </row>
    <row r="26" spans="1:27" ht="51.75" thickBot="1">
      <c r="A26" s="472"/>
      <c r="B26" s="137" t="s">
        <v>21</v>
      </c>
      <c r="C26" s="137" t="s">
        <v>23</v>
      </c>
      <c r="D26" s="472"/>
      <c r="E26" s="472"/>
      <c r="F26" s="472"/>
      <c r="G26" s="481"/>
      <c r="J26" s="159" t="s">
        <v>442</v>
      </c>
      <c r="K26" s="491" t="s">
        <v>443</v>
      </c>
      <c r="L26" s="491"/>
      <c r="M26" s="491"/>
      <c r="N26" s="491"/>
      <c r="O26" s="491"/>
      <c r="P26" s="491"/>
      <c r="Q26" s="491"/>
      <c r="R26" s="491"/>
      <c r="S26" s="491"/>
      <c r="T26" s="491"/>
      <c r="U26" s="491"/>
      <c r="V26" s="491"/>
      <c r="W26" s="491"/>
      <c r="X26" s="491"/>
      <c r="Y26" s="491"/>
      <c r="Z26" s="491"/>
      <c r="AA26" s="491"/>
    </row>
    <row r="27" spans="1:27" ht="60.75" customHeight="1" thickBot="1">
      <c r="A27" s="479" t="str">
        <f>'Mapa de Riesgos.'!M20</f>
        <v xml:space="preserve">
Control de la calidad de las Respuestas</v>
      </c>
      <c r="B27" s="482" t="s">
        <v>382</v>
      </c>
      <c r="C27" s="482"/>
      <c r="D27" s="137" t="s">
        <v>26</v>
      </c>
      <c r="E27" s="126">
        <v>15</v>
      </c>
      <c r="F27" s="126">
        <v>0</v>
      </c>
      <c r="G27" s="126" t="s">
        <v>419</v>
      </c>
      <c r="J27" s="161" t="s">
        <v>444</v>
      </c>
      <c r="K27" s="491" t="s">
        <v>445</v>
      </c>
      <c r="L27" s="491"/>
      <c r="M27" s="491"/>
      <c r="N27" s="491"/>
      <c r="O27" s="491"/>
      <c r="P27" s="491"/>
      <c r="Q27" s="491"/>
      <c r="R27" s="491"/>
      <c r="S27" s="491"/>
      <c r="T27" s="491"/>
      <c r="U27" s="491"/>
      <c r="V27" s="491"/>
      <c r="W27" s="491"/>
      <c r="X27" s="491"/>
      <c r="Y27" s="491"/>
      <c r="Z27" s="491"/>
      <c r="AA27" s="491"/>
    </row>
    <row r="28" spans="1:27" ht="37.5" customHeight="1">
      <c r="A28" s="480"/>
      <c r="B28" s="483"/>
      <c r="C28" s="483"/>
      <c r="D28" s="482" t="s">
        <v>27</v>
      </c>
      <c r="E28" s="440">
        <v>5</v>
      </c>
      <c r="F28" s="440">
        <v>0</v>
      </c>
      <c r="G28" s="440" t="s">
        <v>421</v>
      </c>
      <c r="J28" s="456" t="s">
        <v>446</v>
      </c>
      <c r="K28" s="456"/>
      <c r="L28" s="456"/>
      <c r="M28" s="456"/>
      <c r="N28" s="456"/>
      <c r="O28" s="456"/>
      <c r="P28" s="456"/>
      <c r="Q28" s="456"/>
      <c r="R28" s="456"/>
      <c r="S28" s="456"/>
      <c r="T28" s="456"/>
      <c r="U28" s="456"/>
      <c r="V28" s="456"/>
      <c r="W28" s="456"/>
      <c r="X28" s="456"/>
      <c r="Y28" s="456"/>
      <c r="Z28" s="456"/>
      <c r="AA28" s="456"/>
    </row>
    <row r="29" spans="1:27" ht="21.75" customHeight="1" thickBot="1">
      <c r="A29" s="480"/>
      <c r="B29" s="483"/>
      <c r="C29" s="483"/>
      <c r="D29" s="484"/>
      <c r="E29" s="441"/>
      <c r="F29" s="441"/>
      <c r="G29" s="441"/>
    </row>
    <row r="30" spans="1:27" ht="19.5" customHeight="1" thickBot="1">
      <c r="A30" s="480"/>
      <c r="B30" s="483"/>
      <c r="C30" s="483"/>
      <c r="D30" s="137" t="s">
        <v>28</v>
      </c>
      <c r="E30" s="126">
        <v>0</v>
      </c>
      <c r="F30" s="126">
        <v>15</v>
      </c>
      <c r="G30" s="126"/>
      <c r="J30" s="492" t="s">
        <v>447</v>
      </c>
      <c r="K30" s="492"/>
      <c r="L30" s="492"/>
      <c r="M30" s="492"/>
      <c r="N30" s="492"/>
      <c r="O30" s="492"/>
      <c r="P30" s="492"/>
      <c r="Q30" s="492"/>
      <c r="R30" s="492"/>
      <c r="S30" s="492"/>
      <c r="T30" s="492"/>
      <c r="U30" s="492"/>
      <c r="V30" s="492"/>
      <c r="W30" s="492"/>
      <c r="X30" s="492"/>
      <c r="Y30" s="492"/>
      <c r="Z30" s="492"/>
      <c r="AA30" s="492"/>
    </row>
    <row r="31" spans="1:27" ht="33.75" customHeight="1" thickBot="1">
      <c r="A31" s="480"/>
      <c r="B31" s="483"/>
      <c r="C31" s="483"/>
      <c r="D31" s="137" t="s">
        <v>29</v>
      </c>
      <c r="E31" s="126">
        <v>10</v>
      </c>
      <c r="F31" s="126">
        <v>0</v>
      </c>
      <c r="G31" s="126" t="s">
        <v>448</v>
      </c>
      <c r="J31" s="161" t="s">
        <v>440</v>
      </c>
      <c r="K31" s="493" t="s">
        <v>449</v>
      </c>
      <c r="L31" s="493"/>
      <c r="M31" s="493"/>
      <c r="N31" s="493"/>
      <c r="O31" s="493"/>
      <c r="P31" s="493"/>
      <c r="Q31" s="493"/>
      <c r="R31" s="493"/>
      <c r="S31" s="493"/>
      <c r="T31" s="493"/>
      <c r="U31" s="493"/>
      <c r="V31" s="493"/>
      <c r="W31" s="493"/>
      <c r="X31" s="493"/>
      <c r="Y31" s="493"/>
      <c r="Z31" s="493"/>
      <c r="AA31" s="493"/>
    </row>
    <row r="32" spans="1:27" ht="51.75" thickBot="1">
      <c r="A32" s="480"/>
      <c r="B32" s="483"/>
      <c r="C32" s="483"/>
      <c r="D32" s="137" t="s">
        <v>30</v>
      </c>
      <c r="E32" s="126">
        <v>15</v>
      </c>
      <c r="F32" s="126">
        <v>0</v>
      </c>
      <c r="G32" s="126" t="s">
        <v>263</v>
      </c>
      <c r="J32" s="162" t="s">
        <v>442</v>
      </c>
      <c r="K32" s="491" t="s">
        <v>450</v>
      </c>
      <c r="L32" s="491"/>
      <c r="M32" s="491"/>
      <c r="N32" s="491"/>
      <c r="O32" s="491"/>
      <c r="P32" s="491"/>
      <c r="Q32" s="491"/>
      <c r="R32" s="491"/>
      <c r="S32" s="491"/>
      <c r="T32" s="491"/>
      <c r="U32" s="491"/>
      <c r="V32" s="491"/>
      <c r="W32" s="491"/>
      <c r="X32" s="491"/>
      <c r="Y32" s="491"/>
      <c r="Z32" s="491"/>
      <c r="AA32" s="491"/>
    </row>
    <row r="33" spans="1:27" ht="51.75" thickBot="1">
      <c r="A33" s="480"/>
      <c r="B33" s="483"/>
      <c r="C33" s="483"/>
      <c r="D33" s="137" t="s">
        <v>31</v>
      </c>
      <c r="E33" s="126">
        <v>10</v>
      </c>
      <c r="F33" s="126">
        <v>0</v>
      </c>
      <c r="G33" s="126" t="s">
        <v>448</v>
      </c>
      <c r="J33" s="162" t="s">
        <v>444</v>
      </c>
      <c r="K33" s="491" t="s">
        <v>445</v>
      </c>
      <c r="L33" s="491"/>
      <c r="M33" s="491"/>
      <c r="N33" s="491"/>
      <c r="O33" s="491"/>
      <c r="P33" s="491"/>
      <c r="Q33" s="491"/>
      <c r="R33" s="491"/>
      <c r="S33" s="491"/>
      <c r="T33" s="491"/>
      <c r="U33" s="491"/>
      <c r="V33" s="491"/>
      <c r="W33" s="491"/>
      <c r="X33" s="491"/>
      <c r="Y33" s="491"/>
      <c r="Z33" s="491"/>
      <c r="AA33" s="491"/>
    </row>
    <row r="34" spans="1:27" ht="39" thickBot="1">
      <c r="A34" s="480"/>
      <c r="B34" s="483"/>
      <c r="C34" s="483"/>
      <c r="D34" s="137" t="s">
        <v>32</v>
      </c>
      <c r="E34" s="126">
        <v>30</v>
      </c>
      <c r="F34" s="126"/>
      <c r="G34" s="126" t="s">
        <v>451</v>
      </c>
      <c r="J34" s="163" t="s">
        <v>452</v>
      </c>
      <c r="K34" s="414" t="s">
        <v>453</v>
      </c>
      <c r="L34" s="414"/>
      <c r="M34" s="414"/>
      <c r="N34" s="414"/>
      <c r="O34" s="414"/>
      <c r="P34" s="414"/>
      <c r="Q34" s="414"/>
      <c r="R34" s="414"/>
      <c r="S34" s="414"/>
      <c r="T34" s="414"/>
      <c r="U34" s="414"/>
      <c r="V34" s="414"/>
      <c r="W34" s="414"/>
      <c r="X34" s="414"/>
      <c r="Y34" s="414"/>
      <c r="Z34" s="414"/>
      <c r="AA34" s="414"/>
    </row>
    <row r="35" spans="1:27" ht="13.5" thickBot="1">
      <c r="A35" s="481"/>
      <c r="B35" s="484"/>
      <c r="C35" s="484"/>
      <c r="D35" s="150" t="s">
        <v>33</v>
      </c>
      <c r="E35" s="151">
        <v>85</v>
      </c>
      <c r="F35" s="151">
        <v>15</v>
      </c>
      <c r="G35" s="151"/>
    </row>
    <row r="36" spans="1:27" ht="20.25">
      <c r="A36" s="124"/>
      <c r="B36" s="153"/>
      <c r="C36" s="153"/>
      <c r="D36" s="154"/>
      <c r="E36" s="124"/>
      <c r="F36" s="124"/>
      <c r="G36" s="124"/>
      <c r="J36" s="492" t="s">
        <v>454</v>
      </c>
      <c r="K36" s="492"/>
      <c r="L36" s="492"/>
      <c r="M36" s="492"/>
      <c r="N36" s="492"/>
      <c r="O36" s="492"/>
      <c r="P36" s="492"/>
      <c r="Q36" s="492"/>
      <c r="R36" s="492"/>
      <c r="S36" s="492"/>
      <c r="T36" s="492"/>
      <c r="U36" s="492"/>
      <c r="V36" s="492"/>
      <c r="W36" s="492"/>
      <c r="X36" s="492"/>
      <c r="Y36" s="492"/>
      <c r="Z36" s="492"/>
      <c r="AA36" s="492"/>
    </row>
    <row r="37" spans="1:27" ht="15.75">
      <c r="A37" s="124"/>
      <c r="B37" s="153"/>
      <c r="C37" s="153"/>
      <c r="D37" s="154"/>
      <c r="E37" s="124"/>
      <c r="F37" s="124"/>
      <c r="G37" s="124"/>
      <c r="J37" s="161" t="s">
        <v>440</v>
      </c>
      <c r="K37" s="493" t="s">
        <v>441</v>
      </c>
      <c r="L37" s="493"/>
      <c r="M37" s="493"/>
      <c r="N37" s="493"/>
      <c r="O37" s="493"/>
      <c r="P37" s="493"/>
      <c r="Q37" s="493"/>
      <c r="R37" s="493"/>
      <c r="S37" s="493"/>
      <c r="T37" s="493"/>
      <c r="U37" s="493"/>
      <c r="V37" s="493"/>
      <c r="W37" s="493"/>
      <c r="X37" s="493"/>
      <c r="Y37" s="493"/>
      <c r="Z37" s="493"/>
      <c r="AA37" s="493"/>
    </row>
    <row r="38" spans="1:27" ht="15.75">
      <c r="A38" s="133"/>
      <c r="B38" s="133"/>
      <c r="C38" s="133"/>
      <c r="D38" s="133"/>
      <c r="E38" s="133"/>
      <c r="F38" s="133"/>
      <c r="G38" s="133"/>
      <c r="J38" s="161" t="s">
        <v>442</v>
      </c>
      <c r="K38" s="491" t="s">
        <v>443</v>
      </c>
      <c r="L38" s="491"/>
      <c r="M38" s="491"/>
      <c r="N38" s="491"/>
      <c r="O38" s="491"/>
      <c r="P38" s="491"/>
      <c r="Q38" s="491"/>
      <c r="R38" s="491"/>
      <c r="S38" s="491"/>
      <c r="T38" s="491"/>
      <c r="U38" s="491"/>
      <c r="V38" s="491"/>
      <c r="W38" s="491"/>
      <c r="X38" s="491"/>
      <c r="Y38" s="491"/>
      <c r="Z38" s="491"/>
      <c r="AA38" s="491"/>
    </row>
    <row r="39" spans="1:27" ht="50.25" customHeight="1">
      <c r="A39" s="477"/>
      <c r="B39" s="477"/>
      <c r="C39" s="415" t="s">
        <v>34</v>
      </c>
      <c r="D39" s="415"/>
      <c r="E39" s="415"/>
      <c r="F39" s="457" t="s">
        <v>215</v>
      </c>
      <c r="G39" s="457"/>
      <c r="J39" s="161" t="s">
        <v>444</v>
      </c>
      <c r="K39" s="491" t="s">
        <v>445</v>
      </c>
      <c r="L39" s="491"/>
      <c r="M39" s="491"/>
      <c r="N39" s="491"/>
      <c r="O39" s="491"/>
      <c r="P39" s="491"/>
      <c r="Q39" s="491"/>
      <c r="R39" s="491"/>
      <c r="S39" s="491"/>
      <c r="T39" s="491"/>
      <c r="U39" s="491"/>
      <c r="V39" s="491"/>
      <c r="W39" s="491"/>
      <c r="X39" s="491"/>
      <c r="Y39" s="491"/>
      <c r="Z39" s="491"/>
      <c r="AA39" s="491"/>
    </row>
    <row r="40" spans="1:27" ht="71.25" customHeight="1">
      <c r="A40" s="477"/>
      <c r="B40" s="477"/>
      <c r="C40" s="415"/>
      <c r="D40" s="415"/>
      <c r="E40" s="415"/>
      <c r="F40" s="457" t="s">
        <v>49</v>
      </c>
      <c r="G40" s="457"/>
      <c r="J40" s="161" t="s">
        <v>452</v>
      </c>
      <c r="K40" s="494" t="s">
        <v>455</v>
      </c>
      <c r="L40" s="495"/>
      <c r="M40" s="495"/>
      <c r="N40" s="495"/>
      <c r="O40" s="495"/>
      <c r="P40" s="495"/>
      <c r="Q40" s="495"/>
      <c r="R40" s="495"/>
      <c r="S40" s="495"/>
      <c r="T40" s="495"/>
      <c r="U40" s="495"/>
      <c r="V40" s="495"/>
      <c r="W40" s="495"/>
      <c r="X40" s="495"/>
      <c r="Y40" s="495"/>
      <c r="Z40" s="495"/>
      <c r="AA40" s="496"/>
    </row>
    <row r="41" spans="1:27" ht="15.75" customHeight="1">
      <c r="A41" s="477"/>
      <c r="B41" s="477"/>
      <c r="C41" s="415"/>
      <c r="D41" s="415"/>
      <c r="E41" s="415"/>
      <c r="F41" s="469" t="s">
        <v>222</v>
      </c>
      <c r="G41" s="470"/>
      <c r="J41" s="134"/>
      <c r="K41" s="134"/>
      <c r="L41" s="134"/>
      <c r="M41" s="152"/>
      <c r="N41" s="134"/>
      <c r="O41" s="134"/>
      <c r="P41" s="134"/>
      <c r="Q41" s="134"/>
      <c r="R41" s="134"/>
      <c r="S41" s="134"/>
      <c r="T41" s="134"/>
      <c r="U41" s="134"/>
      <c r="V41" s="134"/>
      <c r="W41" s="134"/>
      <c r="X41" s="134"/>
      <c r="Y41" s="134"/>
      <c r="Z41" s="134"/>
      <c r="AA41" s="134"/>
    </row>
    <row r="42" spans="1:27" ht="15" thickBot="1">
      <c r="A42" s="124"/>
      <c r="B42" s="153"/>
      <c r="C42" s="153"/>
      <c r="D42" s="154"/>
      <c r="E42" s="124"/>
      <c r="F42" s="124"/>
      <c r="G42" s="124"/>
      <c r="J42" s="134"/>
      <c r="K42" s="134"/>
      <c r="L42" s="134"/>
      <c r="M42" s="152"/>
      <c r="N42" s="134"/>
      <c r="O42" s="134"/>
      <c r="P42" s="134"/>
      <c r="Q42" s="134"/>
      <c r="R42" s="134"/>
      <c r="S42" s="134"/>
      <c r="T42" s="134"/>
      <c r="U42" s="134"/>
      <c r="V42" s="134"/>
      <c r="W42" s="134"/>
      <c r="X42" s="134"/>
      <c r="Y42" s="134"/>
      <c r="Z42" s="134"/>
      <c r="AA42" s="134"/>
    </row>
    <row r="43" spans="1:27" ht="15" thickBot="1">
      <c r="A43" s="471" t="s">
        <v>15</v>
      </c>
      <c r="B43" s="488" t="s">
        <v>16</v>
      </c>
      <c r="C43" s="489"/>
      <c r="D43" s="471" t="s">
        <v>17</v>
      </c>
      <c r="E43" s="488" t="s">
        <v>409</v>
      </c>
      <c r="F43" s="489"/>
      <c r="G43" s="479" t="s">
        <v>19</v>
      </c>
      <c r="J43" s="134"/>
      <c r="K43" s="134"/>
      <c r="L43" s="134"/>
      <c r="M43" s="152"/>
      <c r="N43" s="134"/>
      <c r="O43" s="134"/>
      <c r="P43" s="134"/>
      <c r="Q43" s="134"/>
      <c r="R43" s="134"/>
      <c r="S43" s="134"/>
      <c r="T43" s="134"/>
      <c r="U43" s="134"/>
      <c r="V43" s="134"/>
      <c r="W43" s="134"/>
      <c r="X43" s="134"/>
      <c r="Y43" s="134"/>
      <c r="Z43" s="134"/>
      <c r="AA43" s="134"/>
    </row>
    <row r="44" spans="1:27">
      <c r="A44" s="487"/>
      <c r="B44" s="135" t="s">
        <v>20</v>
      </c>
      <c r="C44" s="135" t="s">
        <v>22</v>
      </c>
      <c r="D44" s="487"/>
      <c r="E44" s="471" t="s">
        <v>24</v>
      </c>
      <c r="F44" s="471" t="s">
        <v>25</v>
      </c>
      <c r="G44" s="480"/>
    </row>
    <row r="45" spans="1:27" ht="51.75" thickBot="1">
      <c r="A45" s="472"/>
      <c r="B45" s="137" t="s">
        <v>21</v>
      </c>
      <c r="C45" s="137" t="s">
        <v>23</v>
      </c>
      <c r="D45" s="472"/>
      <c r="E45" s="472"/>
      <c r="F45" s="472"/>
      <c r="G45" s="481"/>
    </row>
    <row r="46" spans="1:27" ht="55.5" customHeight="1" thickBot="1">
      <c r="A46" s="479" t="e">
        <f>'Mapa de Riesgos.'!#REF!</f>
        <v>#REF!</v>
      </c>
      <c r="B46" s="482" t="s">
        <v>382</v>
      </c>
      <c r="C46" s="482"/>
      <c r="D46" s="137" t="s">
        <v>26</v>
      </c>
      <c r="E46" s="126">
        <v>15</v>
      </c>
      <c r="F46" s="126">
        <v>0</v>
      </c>
      <c r="G46" s="126" t="s">
        <v>419</v>
      </c>
    </row>
    <row r="47" spans="1:27">
      <c r="A47" s="480"/>
      <c r="B47" s="483"/>
      <c r="C47" s="483"/>
      <c r="D47" s="482" t="s">
        <v>27</v>
      </c>
      <c r="E47" s="440">
        <v>5</v>
      </c>
      <c r="F47" s="440">
        <v>0</v>
      </c>
      <c r="G47" s="440" t="s">
        <v>421</v>
      </c>
    </row>
    <row r="48" spans="1:27" ht="13.5" thickBot="1">
      <c r="A48" s="480"/>
      <c r="B48" s="483"/>
      <c r="C48" s="483"/>
      <c r="D48" s="484"/>
      <c r="E48" s="441"/>
      <c r="F48" s="441"/>
      <c r="G48" s="441"/>
    </row>
    <row r="49" spans="1:7" ht="21" customHeight="1" thickBot="1">
      <c r="A49" s="480"/>
      <c r="B49" s="483"/>
      <c r="C49" s="483"/>
      <c r="D49" s="137" t="s">
        <v>28</v>
      </c>
      <c r="E49" s="126">
        <v>0</v>
      </c>
      <c r="F49" s="126">
        <v>15</v>
      </c>
      <c r="G49" s="126"/>
    </row>
    <row r="50" spans="1:7" ht="35.25" customHeight="1" thickBot="1">
      <c r="A50" s="480"/>
      <c r="B50" s="483"/>
      <c r="C50" s="483"/>
      <c r="D50" s="137" t="s">
        <v>29</v>
      </c>
      <c r="E50" s="126">
        <v>10</v>
      </c>
      <c r="F50" s="126">
        <v>0</v>
      </c>
      <c r="G50" s="126" t="s">
        <v>456</v>
      </c>
    </row>
    <row r="51" spans="1:7" ht="51.75" thickBot="1">
      <c r="A51" s="480"/>
      <c r="B51" s="483"/>
      <c r="C51" s="483"/>
      <c r="D51" s="137" t="s">
        <v>30</v>
      </c>
      <c r="E51" s="126">
        <v>15</v>
      </c>
      <c r="F51" s="126">
        <v>0</v>
      </c>
      <c r="G51" s="126" t="s">
        <v>263</v>
      </c>
    </row>
    <row r="52" spans="1:7" ht="51.75" thickBot="1">
      <c r="A52" s="480"/>
      <c r="B52" s="483"/>
      <c r="C52" s="483"/>
      <c r="D52" s="137" t="s">
        <v>31</v>
      </c>
      <c r="E52" s="126">
        <v>10</v>
      </c>
      <c r="F52" s="126">
        <v>0</v>
      </c>
      <c r="G52" s="126" t="s">
        <v>456</v>
      </c>
    </row>
    <row r="53" spans="1:7" ht="39" thickBot="1">
      <c r="A53" s="480"/>
      <c r="B53" s="483"/>
      <c r="C53" s="483"/>
      <c r="D53" s="137" t="s">
        <v>32</v>
      </c>
      <c r="E53" s="126">
        <v>30</v>
      </c>
      <c r="F53" s="126">
        <v>0</v>
      </c>
      <c r="G53" s="126" t="s">
        <v>451</v>
      </c>
    </row>
    <row r="54" spans="1:7" ht="13.5" thickBot="1">
      <c r="A54" s="481"/>
      <c r="B54" s="484"/>
      <c r="C54" s="484"/>
      <c r="D54" s="150"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4" t="s">
        <v>182</v>
      </c>
      <c r="B57" s="505"/>
      <c r="C57" s="506"/>
      <c r="D57" s="510" t="s">
        <v>183</v>
      </c>
      <c r="E57" s="511"/>
      <c r="F57" s="511"/>
      <c r="G57" s="512"/>
    </row>
    <row r="58" spans="1:7">
      <c r="A58" s="507"/>
      <c r="B58" s="508"/>
      <c r="C58" s="509"/>
      <c r="D58" s="513" t="s">
        <v>184</v>
      </c>
      <c r="E58" s="514"/>
      <c r="F58" s="514"/>
      <c r="G58" s="515"/>
    </row>
    <row r="59" spans="1:7">
      <c r="A59" s="507"/>
      <c r="B59" s="508"/>
      <c r="C59" s="509"/>
      <c r="D59" s="513" t="s">
        <v>185</v>
      </c>
      <c r="E59" s="514"/>
      <c r="F59" s="514"/>
      <c r="G59" s="515"/>
    </row>
    <row r="60" spans="1:7" ht="12.75" customHeight="1">
      <c r="A60" s="164" t="s">
        <v>457</v>
      </c>
      <c r="B60" s="165"/>
      <c r="C60" s="166"/>
      <c r="D60" s="497">
        <v>0</v>
      </c>
      <c r="E60" s="498"/>
      <c r="F60" s="498"/>
      <c r="G60" s="499"/>
    </row>
    <row r="61" spans="1:7">
      <c r="A61" s="164" t="s">
        <v>187</v>
      </c>
      <c r="B61" s="164"/>
      <c r="C61" s="164"/>
      <c r="D61" s="497">
        <v>1</v>
      </c>
      <c r="E61" s="498"/>
      <c r="F61" s="498"/>
      <c r="G61" s="499"/>
    </row>
    <row r="62" spans="1:7" ht="13.5" customHeight="1" thickBot="1">
      <c r="A62" s="164" t="s">
        <v>188</v>
      </c>
      <c r="B62" s="164"/>
      <c r="C62" s="164"/>
      <c r="D62" s="500">
        <v>2</v>
      </c>
      <c r="E62" s="501"/>
      <c r="F62" s="501"/>
      <c r="G62" s="502"/>
    </row>
    <row r="63" spans="1:7">
      <c r="A63" s="133"/>
      <c r="B63" s="133"/>
      <c r="C63" s="133"/>
      <c r="D63" s="133"/>
      <c r="E63" s="133"/>
      <c r="F63" s="133"/>
      <c r="G63" s="133"/>
    </row>
    <row r="64" spans="1:7">
      <c r="A64" s="503" t="s">
        <v>458</v>
      </c>
      <c r="B64" s="503"/>
      <c r="C64" s="503"/>
      <c r="D64" s="503"/>
      <c r="E64" s="503"/>
      <c r="F64" s="503"/>
      <c r="G64" s="503"/>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BF109"/>
  <sheetViews>
    <sheetView topLeftCell="A7" zoomScale="73" zoomScaleNormal="73" workbookViewId="0">
      <selection activeCell="J9" sqref="J9"/>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77"/>
      <c r="B1" s="477"/>
      <c r="C1" s="415" t="s">
        <v>34</v>
      </c>
      <c r="D1" s="415"/>
      <c r="E1" s="415"/>
      <c r="F1" s="457" t="s">
        <v>215</v>
      </c>
      <c r="G1" s="457"/>
    </row>
    <row r="2" spans="1:58" ht="15.75" customHeight="1" thickBot="1">
      <c r="A2" s="477"/>
      <c r="B2" s="477"/>
      <c r="C2" s="415"/>
      <c r="D2" s="415"/>
      <c r="E2" s="415"/>
      <c r="F2" s="457" t="s">
        <v>49</v>
      </c>
      <c r="G2" s="457"/>
    </row>
    <row r="3" spans="1:58" ht="15.75" customHeight="1" thickBot="1">
      <c r="A3" s="477"/>
      <c r="B3" s="477"/>
      <c r="C3" s="415"/>
      <c r="D3" s="415"/>
      <c r="E3" s="415"/>
      <c r="F3" s="469" t="s">
        <v>222</v>
      </c>
      <c r="G3" s="470"/>
      <c r="K3" s="134"/>
      <c r="L3" s="134"/>
      <c r="M3" s="485" t="s">
        <v>410</v>
      </c>
      <c r="N3" s="486"/>
      <c r="O3" s="486"/>
      <c r="P3" s="486"/>
      <c r="Q3" s="486"/>
      <c r="R3" s="486"/>
      <c r="S3" s="516"/>
      <c r="T3" s="167"/>
      <c r="U3" s="134"/>
      <c r="V3" s="485" t="s">
        <v>410</v>
      </c>
      <c r="W3" s="486"/>
      <c r="X3" s="486"/>
      <c r="Y3" s="486"/>
      <c r="Z3" s="486"/>
      <c r="AA3" s="486"/>
      <c r="AB3" s="516"/>
      <c r="AC3" s="167"/>
      <c r="AD3" s="134"/>
      <c r="AE3" s="485" t="s">
        <v>410</v>
      </c>
      <c r="AF3" s="486"/>
      <c r="AG3" s="486"/>
      <c r="AH3" s="486"/>
      <c r="AI3" s="486"/>
      <c r="AJ3" s="486"/>
      <c r="AK3" s="516"/>
      <c r="AL3" s="167"/>
      <c r="AM3" s="134"/>
      <c r="AN3" s="485" t="s">
        <v>410</v>
      </c>
      <c r="AO3" s="486"/>
      <c r="AP3" s="486"/>
      <c r="AQ3" s="486"/>
      <c r="AR3" s="486"/>
      <c r="AS3" s="486"/>
      <c r="AT3" s="516"/>
      <c r="AU3" s="167"/>
      <c r="AV3" s="134"/>
      <c r="AW3" s="485" t="s">
        <v>410</v>
      </c>
      <c r="AX3" s="486"/>
      <c r="AY3" s="486"/>
      <c r="AZ3" s="486"/>
      <c r="BA3" s="486"/>
      <c r="BB3" s="486"/>
      <c r="BC3" s="516"/>
      <c r="BD3" s="167"/>
      <c r="BE3" s="134"/>
      <c r="BF3" s="134"/>
    </row>
    <row r="4" spans="1:58" ht="26.25" thickBot="1">
      <c r="A4" s="133"/>
      <c r="B4" s="133"/>
      <c r="C4" s="133"/>
      <c r="D4" s="133"/>
      <c r="E4" s="133"/>
      <c r="F4" s="133"/>
      <c r="G4" s="133"/>
      <c r="K4" s="134"/>
      <c r="L4" s="134"/>
      <c r="M4" s="517" t="s">
        <v>411</v>
      </c>
      <c r="N4" s="519" t="s">
        <v>412</v>
      </c>
      <c r="O4" s="520"/>
      <c r="P4" s="521"/>
      <c r="Q4" s="168" t="s">
        <v>413</v>
      </c>
      <c r="R4" s="519" t="s">
        <v>414</v>
      </c>
      <c r="S4" s="522"/>
      <c r="T4" s="169"/>
      <c r="U4" s="134"/>
      <c r="V4" s="517" t="s">
        <v>411</v>
      </c>
      <c r="W4" s="519" t="s">
        <v>412</v>
      </c>
      <c r="X4" s="520"/>
      <c r="Y4" s="521"/>
      <c r="Z4" s="168" t="s">
        <v>413</v>
      </c>
      <c r="AA4" s="519" t="s">
        <v>414</v>
      </c>
      <c r="AB4" s="522"/>
      <c r="AC4" s="169"/>
      <c r="AD4" s="134"/>
      <c r="AE4" s="473" t="s">
        <v>411</v>
      </c>
      <c r="AF4" s="475" t="s">
        <v>412</v>
      </c>
      <c r="AG4" s="525"/>
      <c r="AH4" s="476"/>
      <c r="AI4" s="170" t="s">
        <v>413</v>
      </c>
      <c r="AJ4" s="523" t="s">
        <v>414</v>
      </c>
      <c r="AK4" s="524"/>
      <c r="AL4" s="169"/>
      <c r="AM4" s="134"/>
      <c r="AN4" s="473" t="s">
        <v>411</v>
      </c>
      <c r="AO4" s="475" t="s">
        <v>412</v>
      </c>
      <c r="AP4" s="525"/>
      <c r="AQ4" s="476"/>
      <c r="AR4" s="170" t="s">
        <v>413</v>
      </c>
      <c r="AS4" s="523" t="s">
        <v>414</v>
      </c>
      <c r="AT4" s="524"/>
      <c r="AU4" s="169"/>
      <c r="AV4" s="134"/>
      <c r="AW4" s="473" t="s">
        <v>411</v>
      </c>
      <c r="AX4" s="475" t="s">
        <v>412</v>
      </c>
      <c r="AY4" s="525"/>
      <c r="AZ4" s="476"/>
      <c r="BA4" s="170" t="s">
        <v>413</v>
      </c>
      <c r="BB4" s="523" t="s">
        <v>414</v>
      </c>
      <c r="BC4" s="524"/>
      <c r="BD4" s="169"/>
      <c r="BE4" s="134"/>
      <c r="BF4" s="134"/>
    </row>
    <row r="5" spans="1:58" ht="26.25" thickBot="1">
      <c r="A5" s="471" t="s">
        <v>15</v>
      </c>
      <c r="B5" s="488" t="s">
        <v>16</v>
      </c>
      <c r="C5" s="489"/>
      <c r="D5" s="471" t="s">
        <v>17</v>
      </c>
      <c r="E5" s="488" t="s">
        <v>409</v>
      </c>
      <c r="F5" s="489"/>
      <c r="G5" s="479" t="s">
        <v>19</v>
      </c>
      <c r="I5" s="65"/>
      <c r="K5" s="134"/>
      <c r="L5" s="134"/>
      <c r="M5" s="518"/>
      <c r="N5" s="168" t="s">
        <v>20</v>
      </c>
      <c r="O5" s="168" t="s">
        <v>415</v>
      </c>
      <c r="P5" s="168" t="s">
        <v>22</v>
      </c>
      <c r="Q5" s="168" t="s">
        <v>416</v>
      </c>
      <c r="R5" s="168" t="s">
        <v>417</v>
      </c>
      <c r="S5" s="171" t="s">
        <v>418</v>
      </c>
      <c r="T5" s="169"/>
      <c r="U5" s="134"/>
      <c r="V5" s="518"/>
      <c r="W5" s="168" t="s">
        <v>20</v>
      </c>
      <c r="X5" s="168" t="s">
        <v>415</v>
      </c>
      <c r="Y5" s="168" t="s">
        <v>22</v>
      </c>
      <c r="Z5" s="168" t="s">
        <v>416</v>
      </c>
      <c r="AA5" s="168" t="s">
        <v>417</v>
      </c>
      <c r="AB5" s="171" t="s">
        <v>418</v>
      </c>
      <c r="AC5" s="169"/>
      <c r="AD5" s="134"/>
      <c r="AE5" s="474"/>
      <c r="AF5" s="139" t="s">
        <v>20</v>
      </c>
      <c r="AG5" s="139" t="s">
        <v>415</v>
      </c>
      <c r="AH5" s="139" t="s">
        <v>22</v>
      </c>
      <c r="AI5" s="172" t="s">
        <v>416</v>
      </c>
      <c r="AJ5" s="173" t="s">
        <v>417</v>
      </c>
      <c r="AK5" s="174" t="s">
        <v>418</v>
      </c>
      <c r="AL5" s="169"/>
      <c r="AM5" s="134"/>
      <c r="AN5" s="474"/>
      <c r="AO5" s="139" t="s">
        <v>20</v>
      </c>
      <c r="AP5" s="175" t="s">
        <v>415</v>
      </c>
      <c r="AQ5" s="175" t="s">
        <v>22</v>
      </c>
      <c r="AR5" s="175" t="s">
        <v>416</v>
      </c>
      <c r="AS5" s="175" t="s">
        <v>417</v>
      </c>
      <c r="AT5" s="174" t="s">
        <v>418</v>
      </c>
      <c r="AU5" s="169"/>
      <c r="AV5" s="134"/>
      <c r="AW5" s="474"/>
      <c r="AX5" s="139" t="s">
        <v>20</v>
      </c>
      <c r="AY5" s="139" t="s">
        <v>415</v>
      </c>
      <c r="AZ5" s="139" t="s">
        <v>22</v>
      </c>
      <c r="BA5" s="172" t="s">
        <v>416</v>
      </c>
      <c r="BB5" s="173" t="s">
        <v>417</v>
      </c>
      <c r="BC5" s="174" t="s">
        <v>418</v>
      </c>
      <c r="BD5" s="169"/>
      <c r="BE5" s="134"/>
      <c r="BF5" s="134"/>
    </row>
    <row r="6" spans="1:58" ht="99.75" customHeight="1" thickBot="1">
      <c r="A6" s="487"/>
      <c r="B6" s="135" t="s">
        <v>20</v>
      </c>
      <c r="C6" s="135" t="s">
        <v>22</v>
      </c>
      <c r="D6" s="487"/>
      <c r="E6" s="471" t="s">
        <v>24</v>
      </c>
      <c r="F6" s="471" t="s">
        <v>25</v>
      </c>
      <c r="G6" s="480"/>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48.75" customHeight="1" thickBot="1">
      <c r="A7" s="527"/>
      <c r="B7" s="191" t="s">
        <v>21</v>
      </c>
      <c r="C7" s="191" t="s">
        <v>23</v>
      </c>
      <c r="D7" s="528"/>
      <c r="E7" s="472"/>
      <c r="F7" s="472"/>
      <c r="G7" s="481"/>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79" t="str">
        <f>'Mapa de Riesgos.'!M25</f>
        <v>Seguimiento trimestral a las metas establecidas en el plan de acción</v>
      </c>
      <c r="B8" s="483" t="s">
        <v>382</v>
      </c>
      <c r="C8" s="483"/>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80"/>
      <c r="B9" s="483"/>
      <c r="C9" s="483"/>
      <c r="D9" s="482" t="s">
        <v>27</v>
      </c>
      <c r="E9" s="440">
        <v>5</v>
      </c>
      <c r="F9" s="440">
        <v>0</v>
      </c>
      <c r="G9" s="440"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80"/>
      <c r="B10" s="483"/>
      <c r="C10" s="483"/>
      <c r="D10" s="484"/>
      <c r="E10" s="441"/>
      <c r="F10" s="441"/>
      <c r="G10" s="441"/>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80"/>
      <c r="B11" s="483"/>
      <c r="C11" s="483"/>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80"/>
      <c r="B12" s="483"/>
      <c r="C12" s="483"/>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80"/>
      <c r="B13" s="483"/>
      <c r="C13" s="483"/>
      <c r="D13" s="137" t="s">
        <v>30</v>
      </c>
      <c r="E13" s="126">
        <v>15</v>
      </c>
      <c r="F13" s="126">
        <v>0</v>
      </c>
      <c r="G13" s="126" t="s">
        <v>263</v>
      </c>
      <c r="I13" s="65"/>
      <c r="K13" s="134"/>
      <c r="L13" s="134"/>
      <c r="M13" s="519" t="s">
        <v>33</v>
      </c>
      <c r="N13" s="520"/>
      <c r="O13" s="520"/>
      <c r="P13" s="520"/>
      <c r="Q13" s="521"/>
      <c r="R13" s="187">
        <v>85</v>
      </c>
      <c r="S13" s="188">
        <v>15</v>
      </c>
      <c r="T13" s="189"/>
      <c r="U13" s="134"/>
      <c r="V13" s="519" t="s">
        <v>33</v>
      </c>
      <c r="W13" s="520"/>
      <c r="X13" s="520"/>
      <c r="Y13" s="520"/>
      <c r="Z13" s="521"/>
      <c r="AA13" s="187">
        <v>85</v>
      </c>
      <c r="AB13" s="188">
        <v>15</v>
      </c>
      <c r="AC13" s="189"/>
      <c r="AD13" s="134"/>
      <c r="AE13" s="485" t="s">
        <v>33</v>
      </c>
      <c r="AF13" s="486"/>
      <c r="AG13" s="486"/>
      <c r="AH13" s="486"/>
      <c r="AI13" s="526"/>
      <c r="AJ13" s="187">
        <v>85</v>
      </c>
      <c r="AK13" s="188">
        <v>15</v>
      </c>
      <c r="AL13" s="189"/>
      <c r="AM13" s="134"/>
      <c r="AN13" s="485" t="s">
        <v>33</v>
      </c>
      <c r="AO13" s="486"/>
      <c r="AP13" s="486"/>
      <c r="AQ13" s="486"/>
      <c r="AR13" s="526"/>
      <c r="AS13" s="187">
        <v>85</v>
      </c>
      <c r="AT13" s="188">
        <v>15</v>
      </c>
      <c r="AU13" s="189"/>
      <c r="AV13" s="134"/>
      <c r="AW13" s="485" t="s">
        <v>33</v>
      </c>
      <c r="AX13" s="486"/>
      <c r="AY13" s="486"/>
      <c r="AZ13" s="486"/>
      <c r="BA13" s="526"/>
      <c r="BB13" s="187">
        <v>85</v>
      </c>
      <c r="BC13" s="188">
        <v>15</v>
      </c>
      <c r="BD13" s="189"/>
      <c r="BE13" s="134"/>
      <c r="BF13" s="134"/>
    </row>
    <row r="14" spans="1:58" ht="54.75" customHeight="1" thickBot="1">
      <c r="A14" s="480"/>
      <c r="B14" s="483"/>
      <c r="C14" s="483"/>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80"/>
      <c r="B15" s="483"/>
      <c r="C15" s="483"/>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81"/>
      <c r="B16" s="484"/>
      <c r="C16" s="484"/>
      <c r="D16" s="150"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24"/>
      <c r="B17" s="153"/>
      <c r="C17" s="153"/>
      <c r="D17" s="154"/>
      <c r="E17" s="124"/>
      <c r="F17" s="124"/>
      <c r="G17" s="124"/>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24"/>
      <c r="B18" s="153"/>
      <c r="C18" s="153"/>
      <c r="D18" s="154"/>
      <c r="E18" s="124"/>
      <c r="F18" s="124"/>
      <c r="G18" s="124"/>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24"/>
      <c r="B19" s="153"/>
      <c r="C19" s="153"/>
      <c r="D19" s="154"/>
      <c r="E19" s="124"/>
      <c r="F19" s="124"/>
      <c r="G19" s="124"/>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477"/>
      <c r="B20" s="477"/>
      <c r="C20" s="415" t="s">
        <v>34</v>
      </c>
      <c r="D20" s="415"/>
      <c r="E20" s="415"/>
      <c r="F20" s="457" t="s">
        <v>215</v>
      </c>
      <c r="G20" s="457"/>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477"/>
      <c r="B21" s="477"/>
      <c r="C21" s="415"/>
      <c r="D21" s="415"/>
      <c r="E21" s="415"/>
      <c r="F21" s="457" t="s">
        <v>49</v>
      </c>
      <c r="G21" s="457"/>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477"/>
      <c r="B22" s="477"/>
      <c r="C22" s="415"/>
      <c r="D22" s="415"/>
      <c r="E22" s="415"/>
      <c r="F22" s="469" t="s">
        <v>222</v>
      </c>
      <c r="G22" s="470"/>
      <c r="M22" s="492" t="s">
        <v>439</v>
      </c>
      <c r="N22" s="492"/>
      <c r="O22" s="492"/>
      <c r="P22" s="492"/>
      <c r="Q22" s="492"/>
      <c r="R22" s="492"/>
      <c r="S22" s="492"/>
      <c r="T22" s="492"/>
      <c r="U22" s="492"/>
      <c r="V22" s="492"/>
      <c r="W22" s="492"/>
      <c r="X22" s="492"/>
      <c r="Y22" s="492"/>
      <c r="Z22" s="492"/>
      <c r="AA22" s="492"/>
      <c r="AB22" s="492"/>
      <c r="AC22" s="492"/>
      <c r="AD22" s="492"/>
      <c r="AE22" s="492"/>
    </row>
    <row r="23" spans="1:58" ht="16.5" thickBot="1">
      <c r="A23" s="124"/>
      <c r="B23" s="153"/>
      <c r="C23" s="153"/>
      <c r="D23" s="154"/>
      <c r="E23" s="124"/>
      <c r="F23" s="124"/>
      <c r="G23" s="124"/>
      <c r="M23" s="159" t="s">
        <v>440</v>
      </c>
      <c r="N23" s="491" t="s">
        <v>441</v>
      </c>
      <c r="O23" s="491"/>
      <c r="P23" s="491"/>
      <c r="Q23" s="491"/>
      <c r="R23" s="491"/>
      <c r="S23" s="491"/>
      <c r="T23" s="491"/>
      <c r="U23" s="491"/>
      <c r="V23" s="491"/>
      <c r="W23" s="491"/>
      <c r="X23" s="491"/>
      <c r="Y23" s="491"/>
      <c r="Z23" s="491"/>
      <c r="AA23" s="491"/>
      <c r="AB23" s="491"/>
      <c r="AC23" s="491"/>
      <c r="AD23" s="491"/>
      <c r="AE23" s="491"/>
    </row>
    <row r="24" spans="1:58" ht="16.5" thickBot="1">
      <c r="A24" s="471" t="s">
        <v>15</v>
      </c>
      <c r="B24" s="488" t="s">
        <v>16</v>
      </c>
      <c r="C24" s="489"/>
      <c r="D24" s="471" t="s">
        <v>17</v>
      </c>
      <c r="E24" s="488" t="s">
        <v>409</v>
      </c>
      <c r="F24" s="489"/>
      <c r="G24" s="479" t="s">
        <v>19</v>
      </c>
      <c r="M24" s="159" t="s">
        <v>442</v>
      </c>
      <c r="N24" s="491" t="s">
        <v>465</v>
      </c>
      <c r="O24" s="491"/>
      <c r="P24" s="491"/>
      <c r="Q24" s="491"/>
      <c r="R24" s="491"/>
      <c r="S24" s="491"/>
      <c r="T24" s="491"/>
      <c r="U24" s="491"/>
      <c r="V24" s="491"/>
      <c r="W24" s="491"/>
      <c r="X24" s="491"/>
      <c r="Y24" s="491"/>
      <c r="Z24" s="491"/>
      <c r="AA24" s="491"/>
      <c r="AB24" s="491"/>
      <c r="AC24" s="491"/>
      <c r="AD24" s="491"/>
      <c r="AE24" s="491"/>
    </row>
    <row r="25" spans="1:58" ht="15.75">
      <c r="A25" s="487"/>
      <c r="B25" s="135" t="s">
        <v>20</v>
      </c>
      <c r="C25" s="135" t="s">
        <v>22</v>
      </c>
      <c r="D25" s="487"/>
      <c r="E25" s="471" t="s">
        <v>24</v>
      </c>
      <c r="F25" s="471" t="s">
        <v>25</v>
      </c>
      <c r="G25" s="480"/>
      <c r="M25" s="161" t="s">
        <v>444</v>
      </c>
      <c r="N25" s="491" t="s">
        <v>466</v>
      </c>
      <c r="O25" s="491"/>
      <c r="P25" s="491"/>
      <c r="Q25" s="491"/>
      <c r="R25" s="491"/>
      <c r="S25" s="491"/>
      <c r="T25" s="491"/>
      <c r="U25" s="491"/>
      <c r="V25" s="491"/>
      <c r="W25" s="491"/>
      <c r="X25" s="491"/>
      <c r="Y25" s="491"/>
      <c r="Z25" s="491"/>
      <c r="AA25" s="491"/>
      <c r="AB25" s="491"/>
      <c r="AC25" s="491"/>
      <c r="AD25" s="491"/>
      <c r="AE25" s="491"/>
    </row>
    <row r="26" spans="1:58" ht="45.75" thickBot="1">
      <c r="A26" s="472"/>
      <c r="B26" s="25" t="s">
        <v>21</v>
      </c>
      <c r="C26" s="25" t="s">
        <v>23</v>
      </c>
      <c r="D26" s="472"/>
      <c r="E26" s="472"/>
      <c r="F26" s="472"/>
      <c r="G26" s="481"/>
      <c r="M26" s="456" t="s">
        <v>446</v>
      </c>
      <c r="N26" s="456"/>
      <c r="O26" s="456"/>
      <c r="P26" s="456"/>
      <c r="Q26" s="456"/>
      <c r="R26" s="456"/>
      <c r="S26" s="456"/>
      <c r="T26" s="456"/>
      <c r="U26" s="456"/>
      <c r="V26" s="456"/>
      <c r="W26" s="456"/>
      <c r="X26" s="456"/>
      <c r="Y26" s="456"/>
      <c r="Z26" s="456"/>
      <c r="AA26" s="456"/>
      <c r="AB26" s="456"/>
      <c r="AC26" s="456"/>
      <c r="AD26" s="456"/>
      <c r="AE26" s="456"/>
    </row>
    <row r="27" spans="1:58" ht="58.5" customHeight="1" thickBot="1">
      <c r="A27" s="479" t="str">
        <f>'Mapa de Riesgos.'!M26</f>
        <v>Verificación de la procedencia y pertinencia de la acción y los anexos aportados por el ciudadano antes de ser presentada</v>
      </c>
      <c r="B27" s="482" t="s">
        <v>382</v>
      </c>
      <c r="C27" s="482"/>
      <c r="D27" s="137" t="s">
        <v>26</v>
      </c>
      <c r="E27" s="126">
        <v>15</v>
      </c>
      <c r="F27" s="126">
        <v>0</v>
      </c>
      <c r="G27" s="126" t="s">
        <v>467</v>
      </c>
    </row>
    <row r="28" spans="1:58" ht="44.25" customHeight="1">
      <c r="A28" s="480"/>
      <c r="B28" s="483"/>
      <c r="C28" s="483"/>
      <c r="D28" s="482" t="s">
        <v>27</v>
      </c>
      <c r="E28" s="440">
        <v>5</v>
      </c>
      <c r="F28" s="440">
        <v>0</v>
      </c>
      <c r="G28" s="440" t="s">
        <v>468</v>
      </c>
      <c r="M28" s="492" t="s">
        <v>447</v>
      </c>
      <c r="N28" s="492"/>
      <c r="O28" s="492"/>
      <c r="P28" s="492"/>
      <c r="Q28" s="492"/>
      <c r="R28" s="492"/>
      <c r="S28" s="492"/>
      <c r="T28" s="492"/>
      <c r="U28" s="492"/>
      <c r="V28" s="492"/>
      <c r="W28" s="492"/>
      <c r="X28" s="492"/>
      <c r="Y28" s="492"/>
      <c r="Z28" s="492"/>
      <c r="AA28" s="492"/>
      <c r="AB28" s="492"/>
      <c r="AC28" s="492"/>
      <c r="AD28" s="492"/>
      <c r="AE28" s="492"/>
    </row>
    <row r="29" spans="1:58" ht="18" customHeight="1" thickBot="1">
      <c r="A29" s="480"/>
      <c r="B29" s="483"/>
      <c r="C29" s="483"/>
      <c r="D29" s="484"/>
      <c r="E29" s="441"/>
      <c r="F29" s="441"/>
      <c r="G29" s="441"/>
      <c r="M29" s="161" t="s">
        <v>440</v>
      </c>
      <c r="N29" s="493" t="s">
        <v>449</v>
      </c>
      <c r="O29" s="493"/>
      <c r="P29" s="493"/>
      <c r="Q29" s="493"/>
      <c r="R29" s="493"/>
      <c r="S29" s="493"/>
      <c r="T29" s="493"/>
      <c r="U29" s="493"/>
      <c r="V29" s="493"/>
      <c r="W29" s="493"/>
      <c r="X29" s="493"/>
      <c r="Y29" s="493"/>
      <c r="Z29" s="493"/>
      <c r="AA29" s="493"/>
      <c r="AB29" s="493"/>
      <c r="AC29" s="493"/>
      <c r="AD29" s="493"/>
      <c r="AE29" s="493"/>
    </row>
    <row r="30" spans="1:58" ht="21.75" customHeight="1" thickBot="1">
      <c r="A30" s="480"/>
      <c r="B30" s="483"/>
      <c r="C30" s="483"/>
      <c r="D30" s="137" t="s">
        <v>28</v>
      </c>
      <c r="E30" s="126">
        <v>0</v>
      </c>
      <c r="F30" s="126">
        <v>15</v>
      </c>
      <c r="G30" s="126"/>
      <c r="M30" s="161" t="s">
        <v>442</v>
      </c>
      <c r="N30" s="491" t="s">
        <v>465</v>
      </c>
      <c r="O30" s="491"/>
      <c r="P30" s="491"/>
      <c r="Q30" s="491"/>
      <c r="R30" s="491"/>
      <c r="S30" s="491"/>
      <c r="T30" s="491"/>
      <c r="U30" s="491"/>
      <c r="V30" s="491"/>
      <c r="W30" s="491"/>
      <c r="X30" s="491"/>
      <c r="Y30" s="491"/>
      <c r="Z30" s="491"/>
      <c r="AA30" s="491"/>
      <c r="AB30" s="491"/>
      <c r="AC30" s="491"/>
      <c r="AD30" s="491"/>
      <c r="AE30" s="491"/>
    </row>
    <row r="31" spans="1:58" ht="29.25" customHeight="1" thickBot="1">
      <c r="A31" s="480"/>
      <c r="B31" s="483"/>
      <c r="C31" s="483"/>
      <c r="D31" s="137" t="s">
        <v>29</v>
      </c>
      <c r="E31" s="126">
        <v>10</v>
      </c>
      <c r="F31" s="126">
        <v>0</v>
      </c>
      <c r="G31" s="126" t="s">
        <v>469</v>
      </c>
      <c r="M31" s="161" t="s">
        <v>444</v>
      </c>
      <c r="N31" s="491" t="s">
        <v>470</v>
      </c>
      <c r="O31" s="491"/>
      <c r="P31" s="491"/>
      <c r="Q31" s="491"/>
      <c r="R31" s="491"/>
      <c r="S31" s="491"/>
      <c r="T31" s="491"/>
      <c r="U31" s="491"/>
      <c r="V31" s="491"/>
      <c r="W31" s="491"/>
      <c r="X31" s="491"/>
      <c r="Y31" s="491"/>
      <c r="Z31" s="491"/>
      <c r="AA31" s="491"/>
      <c r="AB31" s="491"/>
      <c r="AC31" s="491"/>
      <c r="AD31" s="491"/>
      <c r="AE31" s="491"/>
    </row>
    <row r="32" spans="1:58" ht="51.75" thickBot="1">
      <c r="A32" s="480"/>
      <c r="B32" s="483"/>
      <c r="C32" s="483"/>
      <c r="D32" s="137" t="s">
        <v>30</v>
      </c>
      <c r="E32" s="126">
        <v>15</v>
      </c>
      <c r="F32" s="126">
        <v>0</v>
      </c>
      <c r="G32" s="126" t="s">
        <v>269</v>
      </c>
      <c r="M32" s="163" t="s">
        <v>452</v>
      </c>
      <c r="N32" s="529" t="s">
        <v>453</v>
      </c>
      <c r="O32" s="529"/>
      <c r="P32" s="529"/>
      <c r="Q32" s="529"/>
      <c r="R32" s="529"/>
      <c r="S32" s="529"/>
      <c r="T32" s="529"/>
      <c r="U32" s="529"/>
      <c r="V32" s="529"/>
      <c r="W32" s="529"/>
      <c r="X32" s="529"/>
      <c r="Y32" s="529"/>
      <c r="Z32" s="529"/>
      <c r="AA32" s="529"/>
      <c r="AB32" s="529"/>
      <c r="AC32" s="529"/>
      <c r="AD32" s="529"/>
      <c r="AE32" s="530"/>
    </row>
    <row r="33" spans="1:31" ht="70.5" customHeight="1" thickBot="1">
      <c r="A33" s="480"/>
      <c r="B33" s="483"/>
      <c r="C33" s="483"/>
      <c r="D33" s="137" t="s">
        <v>31</v>
      </c>
      <c r="E33" s="126">
        <v>10</v>
      </c>
      <c r="F33" s="126">
        <v>0</v>
      </c>
      <c r="G33" s="126" t="s">
        <v>471</v>
      </c>
    </row>
    <row r="34" spans="1:31" ht="50.25" customHeight="1" thickBot="1">
      <c r="A34" s="480"/>
      <c r="B34" s="483"/>
      <c r="C34" s="483"/>
      <c r="D34" s="137" t="s">
        <v>32</v>
      </c>
      <c r="E34" s="126">
        <v>30</v>
      </c>
      <c r="F34" s="126">
        <v>0</v>
      </c>
      <c r="G34" s="126" t="s">
        <v>464</v>
      </c>
      <c r="M34" s="492" t="s">
        <v>454</v>
      </c>
      <c r="N34" s="492"/>
      <c r="O34" s="492"/>
      <c r="P34" s="492"/>
      <c r="Q34" s="492"/>
      <c r="R34" s="492"/>
      <c r="S34" s="492"/>
      <c r="T34" s="492"/>
      <c r="U34" s="492"/>
      <c r="V34" s="492"/>
      <c r="W34" s="492"/>
      <c r="X34" s="492"/>
      <c r="Y34" s="492"/>
      <c r="Z34" s="492"/>
      <c r="AA34" s="492"/>
      <c r="AB34" s="492"/>
      <c r="AC34" s="492"/>
      <c r="AD34" s="492"/>
      <c r="AE34" s="492"/>
    </row>
    <row r="35" spans="1:31" ht="16.5" thickBot="1">
      <c r="A35" s="481"/>
      <c r="B35" s="484"/>
      <c r="C35" s="484"/>
      <c r="D35" s="150" t="s">
        <v>33</v>
      </c>
      <c r="E35" s="151">
        <v>85</v>
      </c>
      <c r="F35" s="151">
        <v>15</v>
      </c>
      <c r="G35" s="151"/>
      <c r="M35" s="161" t="s">
        <v>440</v>
      </c>
      <c r="N35" s="493" t="s">
        <v>441</v>
      </c>
      <c r="O35" s="493"/>
      <c r="P35" s="493"/>
      <c r="Q35" s="493"/>
      <c r="R35" s="493"/>
      <c r="S35" s="493"/>
      <c r="T35" s="493"/>
      <c r="U35" s="493"/>
      <c r="V35" s="493"/>
      <c r="W35" s="493"/>
      <c r="X35" s="493"/>
      <c r="Y35" s="493"/>
      <c r="Z35" s="493"/>
      <c r="AA35" s="493"/>
      <c r="AB35" s="493"/>
      <c r="AC35" s="493"/>
      <c r="AD35" s="493"/>
      <c r="AE35" s="493"/>
    </row>
    <row r="36" spans="1:31" ht="15.75">
      <c r="A36" s="124"/>
      <c r="B36" s="153"/>
      <c r="C36" s="153"/>
      <c r="D36" s="154"/>
      <c r="E36" s="124"/>
      <c r="F36" s="124"/>
      <c r="G36" s="124"/>
      <c r="M36" s="161" t="s">
        <v>442</v>
      </c>
      <c r="N36" s="491" t="s">
        <v>465</v>
      </c>
      <c r="O36" s="491"/>
      <c r="P36" s="491"/>
      <c r="Q36" s="491"/>
      <c r="R36" s="491"/>
      <c r="S36" s="491"/>
      <c r="T36" s="491"/>
      <c r="U36" s="491"/>
      <c r="V36" s="491"/>
      <c r="W36" s="491"/>
      <c r="X36" s="491"/>
      <c r="Y36" s="491"/>
      <c r="Z36" s="491"/>
      <c r="AA36" s="491"/>
      <c r="AB36" s="491"/>
      <c r="AC36" s="491"/>
      <c r="AD36" s="491"/>
      <c r="AE36" s="491"/>
    </row>
    <row r="37" spans="1:31" ht="16.5" thickBot="1">
      <c r="A37" s="124"/>
      <c r="B37" s="153"/>
      <c r="C37" s="153"/>
      <c r="D37" s="154"/>
      <c r="E37" s="124"/>
      <c r="F37" s="124"/>
      <c r="G37" s="124"/>
      <c r="M37" s="161" t="s">
        <v>444</v>
      </c>
      <c r="N37" s="491" t="s">
        <v>470</v>
      </c>
      <c r="O37" s="491"/>
      <c r="P37" s="491"/>
      <c r="Q37" s="491"/>
      <c r="R37" s="491"/>
      <c r="S37" s="491"/>
      <c r="T37" s="491"/>
      <c r="U37" s="491"/>
      <c r="V37" s="491"/>
      <c r="W37" s="491"/>
      <c r="X37" s="491"/>
      <c r="Y37" s="491"/>
      <c r="Z37" s="491"/>
      <c r="AA37" s="491"/>
      <c r="AB37" s="491"/>
      <c r="AC37" s="491"/>
      <c r="AD37" s="491"/>
      <c r="AE37" s="491"/>
    </row>
    <row r="38" spans="1:31" ht="32.25" thickBot="1">
      <c r="A38" s="471" t="s">
        <v>15</v>
      </c>
      <c r="B38" s="488" t="s">
        <v>16</v>
      </c>
      <c r="C38" s="489"/>
      <c r="D38" s="471" t="s">
        <v>17</v>
      </c>
      <c r="E38" s="488" t="s">
        <v>409</v>
      </c>
      <c r="F38" s="489"/>
      <c r="G38" s="479" t="s">
        <v>19</v>
      </c>
      <c r="M38" s="161" t="s">
        <v>452</v>
      </c>
      <c r="N38" s="531" t="s">
        <v>455</v>
      </c>
      <c r="O38" s="529"/>
      <c r="P38" s="529"/>
      <c r="Q38" s="529"/>
      <c r="R38" s="529"/>
      <c r="S38" s="529"/>
      <c r="T38" s="529"/>
      <c r="U38" s="529"/>
      <c r="V38" s="529"/>
      <c r="W38" s="529"/>
      <c r="X38" s="529"/>
      <c r="Y38" s="529"/>
      <c r="Z38" s="529"/>
      <c r="AA38" s="529"/>
      <c r="AB38" s="529"/>
      <c r="AC38" s="529"/>
      <c r="AD38" s="529"/>
      <c r="AE38" s="530"/>
    </row>
    <row r="39" spans="1:31" ht="15.75">
      <c r="A39" s="487"/>
      <c r="B39" s="135" t="s">
        <v>20</v>
      </c>
      <c r="C39" s="135" t="s">
        <v>22</v>
      </c>
      <c r="D39" s="487"/>
      <c r="E39" s="471" t="s">
        <v>24</v>
      </c>
      <c r="F39" s="471" t="s">
        <v>25</v>
      </c>
      <c r="G39" s="480"/>
      <c r="M39" s="192"/>
      <c r="N39" s="30"/>
      <c r="O39" s="30"/>
      <c r="P39" s="30"/>
      <c r="Q39" s="30"/>
      <c r="R39" s="30"/>
      <c r="S39" s="30"/>
      <c r="T39" s="30"/>
      <c r="U39" s="30"/>
      <c r="V39" s="30"/>
      <c r="W39" s="30"/>
      <c r="X39" s="30"/>
      <c r="Y39" s="30"/>
      <c r="Z39" s="30"/>
      <c r="AA39" s="30"/>
      <c r="AB39" s="30"/>
      <c r="AC39" s="30"/>
      <c r="AD39" s="30"/>
      <c r="AE39" s="30"/>
    </row>
    <row r="40" spans="1:31" ht="45.75" thickBot="1">
      <c r="A40" s="527"/>
      <c r="B40" s="191" t="s">
        <v>21</v>
      </c>
      <c r="C40" s="191" t="s">
        <v>23</v>
      </c>
      <c r="D40" s="528"/>
      <c r="E40" s="472"/>
      <c r="F40" s="472"/>
      <c r="G40" s="481"/>
      <c r="M40" s="192"/>
      <c r="N40" s="30"/>
      <c r="O40" s="30"/>
      <c r="P40" s="30"/>
      <c r="Q40" s="30"/>
      <c r="R40" s="30"/>
      <c r="S40" s="30"/>
      <c r="T40" s="30"/>
      <c r="U40" s="30"/>
      <c r="V40" s="30"/>
      <c r="W40" s="30"/>
      <c r="X40" s="30"/>
      <c r="Y40" s="30"/>
      <c r="Z40" s="30"/>
      <c r="AA40" s="30"/>
      <c r="AB40" s="30"/>
      <c r="AC40" s="30"/>
      <c r="AD40" s="30"/>
      <c r="AE40" s="30"/>
    </row>
    <row r="41" spans="1:31" ht="51.75" thickBot="1">
      <c r="A41" s="479" t="e">
        <f>'Mapa de Riesgos.'!#REF!</f>
        <v>#REF!</v>
      </c>
      <c r="B41" s="483" t="s">
        <v>382</v>
      </c>
      <c r="C41" s="483"/>
      <c r="D41" s="137" t="s">
        <v>26</v>
      </c>
      <c r="E41" s="151">
        <v>15</v>
      </c>
      <c r="F41" s="151">
        <v>0</v>
      </c>
      <c r="G41" s="126" t="s">
        <v>472</v>
      </c>
      <c r="M41" s="192"/>
      <c r="N41" s="30"/>
      <c r="O41" s="30"/>
      <c r="P41" s="30"/>
      <c r="Q41" s="30"/>
      <c r="R41" s="30"/>
      <c r="S41" s="30"/>
      <c r="T41" s="30"/>
      <c r="U41" s="30"/>
      <c r="V41" s="30"/>
      <c r="W41" s="30"/>
      <c r="X41" s="30"/>
      <c r="Y41" s="30"/>
      <c r="Z41" s="30"/>
      <c r="AA41" s="30"/>
      <c r="AB41" s="30"/>
      <c r="AC41" s="30"/>
      <c r="AD41" s="30"/>
      <c r="AE41" s="30"/>
    </row>
    <row r="42" spans="1:31" ht="15.75">
      <c r="A42" s="480"/>
      <c r="B42" s="483"/>
      <c r="C42" s="483"/>
      <c r="D42" s="482" t="s">
        <v>27</v>
      </c>
      <c r="E42" s="479">
        <v>5</v>
      </c>
      <c r="F42" s="479">
        <v>0</v>
      </c>
      <c r="G42" s="440" t="s">
        <v>468</v>
      </c>
      <c r="M42" s="192"/>
      <c r="N42" s="30"/>
      <c r="O42" s="30"/>
      <c r="P42" s="30"/>
      <c r="Q42" s="30"/>
      <c r="R42" s="30"/>
      <c r="S42" s="30"/>
      <c r="T42" s="30"/>
      <c r="U42" s="30"/>
      <c r="V42" s="30"/>
      <c r="W42" s="30"/>
      <c r="X42" s="30"/>
      <c r="Y42" s="30"/>
      <c r="Z42" s="30"/>
      <c r="AA42" s="30"/>
      <c r="AB42" s="30"/>
      <c r="AC42" s="30"/>
      <c r="AD42" s="30"/>
      <c r="AE42" s="30"/>
    </row>
    <row r="43" spans="1:31" ht="16.5" thickBot="1">
      <c r="A43" s="480"/>
      <c r="B43" s="483"/>
      <c r="C43" s="483"/>
      <c r="D43" s="484"/>
      <c r="E43" s="481"/>
      <c r="F43" s="481"/>
      <c r="G43" s="441"/>
      <c r="M43" s="192"/>
      <c r="N43" s="30"/>
      <c r="O43" s="30"/>
      <c r="P43" s="30"/>
      <c r="Q43" s="30"/>
      <c r="R43" s="30"/>
      <c r="S43" s="30"/>
      <c r="T43" s="30"/>
      <c r="U43" s="30"/>
      <c r="V43" s="30"/>
      <c r="W43" s="30"/>
      <c r="X43" s="30"/>
      <c r="Y43" s="30"/>
      <c r="Z43" s="30"/>
      <c r="AA43" s="30"/>
      <c r="AB43" s="30"/>
      <c r="AC43" s="30"/>
      <c r="AD43" s="30"/>
      <c r="AE43" s="30"/>
    </row>
    <row r="44" spans="1:31" ht="16.5" thickBot="1">
      <c r="A44" s="480"/>
      <c r="B44" s="483"/>
      <c r="C44" s="483"/>
      <c r="D44" s="137" t="s">
        <v>28</v>
      </c>
      <c r="E44" s="151">
        <v>15</v>
      </c>
      <c r="F44" s="151">
        <v>0</v>
      </c>
      <c r="G44" s="126"/>
      <c r="M44" s="192"/>
      <c r="N44" s="30"/>
      <c r="O44" s="30"/>
      <c r="P44" s="30"/>
      <c r="Q44" s="30"/>
      <c r="R44" s="30"/>
      <c r="S44" s="30"/>
      <c r="T44" s="30"/>
      <c r="U44" s="30"/>
      <c r="V44" s="30"/>
      <c r="W44" s="30"/>
      <c r="X44" s="30"/>
      <c r="Y44" s="30"/>
      <c r="Z44" s="30"/>
      <c r="AA44" s="30"/>
      <c r="AB44" s="30"/>
      <c r="AC44" s="30"/>
      <c r="AD44" s="30"/>
      <c r="AE44" s="30"/>
    </row>
    <row r="45" spans="1:31" ht="26.25" thickBot="1">
      <c r="A45" s="480"/>
      <c r="B45" s="483"/>
      <c r="C45" s="483"/>
      <c r="D45" s="137" t="s">
        <v>29</v>
      </c>
      <c r="E45" s="151">
        <v>10</v>
      </c>
      <c r="F45" s="151">
        <v>0</v>
      </c>
      <c r="G45" s="126" t="s">
        <v>473</v>
      </c>
      <c r="M45" s="192"/>
      <c r="N45" s="30"/>
      <c r="O45" s="30"/>
      <c r="P45" s="30"/>
      <c r="Q45" s="30"/>
      <c r="R45" s="30"/>
      <c r="S45" s="30"/>
      <c r="T45" s="30"/>
      <c r="U45" s="30"/>
      <c r="V45" s="30"/>
      <c r="W45" s="30"/>
      <c r="X45" s="30"/>
      <c r="Y45" s="30"/>
      <c r="Z45" s="30"/>
      <c r="AA45" s="30"/>
      <c r="AB45" s="30"/>
      <c r="AC45" s="30"/>
      <c r="AD45" s="30"/>
      <c r="AE45" s="30"/>
    </row>
    <row r="46" spans="1:31" ht="51.75" thickBot="1">
      <c r="A46" s="480"/>
      <c r="B46" s="483"/>
      <c r="C46" s="483"/>
      <c r="D46" s="137" t="s">
        <v>30</v>
      </c>
      <c r="E46" s="151">
        <v>15</v>
      </c>
      <c r="F46" s="151">
        <v>0</v>
      </c>
      <c r="G46" s="126" t="s">
        <v>263</v>
      </c>
      <c r="M46" s="192"/>
      <c r="N46" s="30"/>
      <c r="O46" s="30"/>
      <c r="P46" s="30"/>
      <c r="Q46" s="30"/>
      <c r="R46" s="30"/>
      <c r="S46" s="30"/>
      <c r="T46" s="30"/>
      <c r="U46" s="30"/>
      <c r="V46" s="30"/>
      <c r="W46" s="30"/>
      <c r="X46" s="30"/>
      <c r="Y46" s="30"/>
      <c r="Z46" s="30"/>
      <c r="AA46" s="30"/>
      <c r="AB46" s="30"/>
      <c r="AC46" s="30"/>
      <c r="AD46" s="30"/>
      <c r="AE46" s="30"/>
    </row>
    <row r="47" spans="1:31" ht="51.75" thickBot="1">
      <c r="A47" s="480"/>
      <c r="B47" s="483"/>
      <c r="C47" s="483"/>
      <c r="D47" s="137" t="s">
        <v>31</v>
      </c>
      <c r="E47" s="151">
        <v>10</v>
      </c>
      <c r="F47" s="151">
        <v>0</v>
      </c>
      <c r="G47" s="126" t="s">
        <v>473</v>
      </c>
      <c r="M47" s="192"/>
      <c r="N47" s="30"/>
      <c r="O47" s="30"/>
      <c r="P47" s="30"/>
      <c r="Q47" s="30"/>
      <c r="R47" s="30"/>
      <c r="S47" s="30"/>
      <c r="T47" s="30"/>
      <c r="U47" s="30"/>
      <c r="V47" s="30"/>
      <c r="W47" s="30"/>
      <c r="X47" s="30"/>
      <c r="Y47" s="30"/>
      <c r="Z47" s="30"/>
      <c r="AA47" s="30"/>
      <c r="AB47" s="30"/>
      <c r="AC47" s="30"/>
      <c r="AD47" s="30"/>
      <c r="AE47" s="30"/>
    </row>
    <row r="48" spans="1:31" ht="39" thickBot="1">
      <c r="A48" s="480"/>
      <c r="B48" s="483"/>
      <c r="C48" s="483"/>
      <c r="D48" s="137" t="s">
        <v>32</v>
      </c>
      <c r="E48" s="151">
        <v>30</v>
      </c>
      <c r="F48" s="151"/>
      <c r="G48" s="126" t="s">
        <v>464</v>
      </c>
      <c r="M48" s="192"/>
      <c r="N48" s="30"/>
      <c r="O48" s="30"/>
      <c r="P48" s="30"/>
      <c r="Q48" s="30"/>
      <c r="R48" s="30"/>
      <c r="S48" s="30"/>
      <c r="T48" s="30"/>
      <c r="U48" s="30"/>
      <c r="V48" s="30"/>
      <c r="W48" s="30"/>
      <c r="X48" s="30"/>
      <c r="Y48" s="30"/>
      <c r="Z48" s="30"/>
      <c r="AA48" s="30"/>
      <c r="AB48" s="30"/>
      <c r="AC48" s="30"/>
      <c r="AD48" s="30"/>
      <c r="AE48" s="30"/>
    </row>
    <row r="49" spans="1:31" ht="16.5" thickBot="1">
      <c r="A49" s="481"/>
      <c r="B49" s="484"/>
      <c r="C49" s="484"/>
      <c r="D49" s="150" t="s">
        <v>33</v>
      </c>
      <c r="E49" s="151">
        <v>100</v>
      </c>
      <c r="F49" s="151">
        <v>0</v>
      </c>
      <c r="G49" s="151"/>
      <c r="M49" s="192"/>
      <c r="N49" s="30"/>
      <c r="O49" s="30"/>
      <c r="P49" s="30"/>
      <c r="Q49" s="30"/>
      <c r="R49" s="30"/>
      <c r="S49" s="30"/>
      <c r="T49" s="30"/>
      <c r="U49" s="30"/>
      <c r="V49" s="30"/>
      <c r="W49" s="30"/>
      <c r="X49" s="30"/>
      <c r="Y49" s="30"/>
      <c r="Z49" s="30"/>
      <c r="AA49" s="30"/>
      <c r="AB49" s="30"/>
      <c r="AC49" s="30"/>
      <c r="AD49" s="30"/>
      <c r="AE49" s="30"/>
    </row>
    <row r="50" spans="1:31" ht="15.75">
      <c r="A50" s="124"/>
      <c r="B50" s="153"/>
      <c r="C50" s="153"/>
      <c r="D50" s="154"/>
      <c r="E50" s="124"/>
      <c r="F50" s="124"/>
      <c r="G50" s="124"/>
      <c r="M50" s="192"/>
      <c r="N50" s="30"/>
      <c r="O50" s="30"/>
      <c r="P50" s="30"/>
      <c r="Q50" s="30"/>
      <c r="R50" s="30"/>
      <c r="S50" s="30"/>
      <c r="T50" s="30"/>
      <c r="U50" s="30"/>
      <c r="V50" s="30"/>
      <c r="W50" s="30"/>
      <c r="X50" s="30"/>
      <c r="Y50" s="30"/>
      <c r="Z50" s="30"/>
      <c r="AA50" s="30"/>
      <c r="AB50" s="30"/>
      <c r="AC50" s="30"/>
      <c r="AD50" s="30"/>
      <c r="AE50" s="30"/>
    </row>
    <row r="51" spans="1:31" ht="16.5" thickBot="1">
      <c r="A51" s="124"/>
      <c r="B51" s="153"/>
      <c r="C51" s="153"/>
      <c r="D51" s="154"/>
      <c r="E51" s="124"/>
      <c r="F51" s="124"/>
      <c r="G51" s="124"/>
      <c r="M51" s="192"/>
      <c r="N51" s="30"/>
      <c r="O51" s="30"/>
      <c r="P51" s="30"/>
      <c r="Q51" s="30"/>
      <c r="R51" s="30"/>
      <c r="S51" s="30"/>
      <c r="T51" s="30"/>
      <c r="U51" s="30"/>
      <c r="V51" s="30"/>
      <c r="W51" s="30"/>
      <c r="X51" s="30"/>
      <c r="Y51" s="30"/>
      <c r="Z51" s="30"/>
      <c r="AA51" s="30"/>
      <c r="AB51" s="30"/>
      <c r="AC51" s="30"/>
      <c r="AD51" s="30"/>
      <c r="AE51" s="30"/>
    </row>
    <row r="52" spans="1:31" ht="16.5" thickBot="1">
      <c r="A52" s="471" t="s">
        <v>15</v>
      </c>
      <c r="B52" s="488" t="s">
        <v>16</v>
      </c>
      <c r="C52" s="489"/>
      <c r="D52" s="471" t="s">
        <v>17</v>
      </c>
      <c r="E52" s="488" t="s">
        <v>409</v>
      </c>
      <c r="F52" s="489"/>
      <c r="G52" s="479" t="s">
        <v>19</v>
      </c>
      <c r="M52" s="192"/>
      <c r="N52" s="30"/>
      <c r="O52" s="30"/>
      <c r="P52" s="30"/>
      <c r="Q52" s="30"/>
      <c r="R52" s="30"/>
      <c r="S52" s="30"/>
      <c r="T52" s="30"/>
      <c r="U52" s="30"/>
      <c r="V52" s="30"/>
      <c r="W52" s="30"/>
      <c r="X52" s="30"/>
      <c r="Y52" s="30"/>
      <c r="Z52" s="30"/>
      <c r="AA52" s="30"/>
      <c r="AB52" s="30"/>
      <c r="AC52" s="30"/>
      <c r="AD52" s="30"/>
      <c r="AE52" s="30"/>
    </row>
    <row r="53" spans="1:31" ht="15.75">
      <c r="A53" s="487"/>
      <c r="B53" s="135" t="s">
        <v>20</v>
      </c>
      <c r="C53" s="135" t="s">
        <v>22</v>
      </c>
      <c r="D53" s="487"/>
      <c r="E53" s="471" t="s">
        <v>24</v>
      </c>
      <c r="F53" s="471" t="s">
        <v>25</v>
      </c>
      <c r="G53" s="480"/>
      <c r="M53" s="192"/>
      <c r="N53" s="30"/>
      <c r="O53" s="30"/>
      <c r="P53" s="30"/>
      <c r="Q53" s="30"/>
      <c r="R53" s="30"/>
      <c r="S53" s="30"/>
      <c r="T53" s="30"/>
      <c r="U53" s="30"/>
      <c r="V53" s="30"/>
      <c r="W53" s="30"/>
      <c r="X53" s="30"/>
      <c r="Y53" s="30"/>
      <c r="Z53" s="30"/>
      <c r="AA53" s="30"/>
      <c r="AB53" s="30"/>
      <c r="AC53" s="30"/>
      <c r="AD53" s="30"/>
      <c r="AE53" s="30"/>
    </row>
    <row r="54" spans="1:31" ht="45.75" thickBot="1">
      <c r="A54" s="527"/>
      <c r="B54" s="191" t="s">
        <v>21</v>
      </c>
      <c r="C54" s="191" t="s">
        <v>23</v>
      </c>
      <c r="D54" s="528"/>
      <c r="E54" s="472"/>
      <c r="F54" s="472"/>
      <c r="G54" s="481"/>
      <c r="M54" s="192"/>
      <c r="N54" s="30"/>
      <c r="O54" s="30"/>
      <c r="P54" s="30"/>
      <c r="Q54" s="30"/>
      <c r="R54" s="30"/>
      <c r="S54" s="30"/>
      <c r="T54" s="30"/>
      <c r="U54" s="30"/>
      <c r="V54" s="30"/>
      <c r="W54" s="30"/>
      <c r="X54" s="30"/>
      <c r="Y54" s="30"/>
      <c r="Z54" s="30"/>
      <c r="AA54" s="30"/>
      <c r="AB54" s="30"/>
      <c r="AC54" s="30"/>
      <c r="AD54" s="30"/>
      <c r="AE54" s="30"/>
    </row>
    <row r="55" spans="1:31" ht="51.75" thickBot="1">
      <c r="A55" s="479" t="e">
        <f>'Mapa de Riesgos.'!#REF!</f>
        <v>#REF!</v>
      </c>
      <c r="B55" s="483" t="s">
        <v>382</v>
      </c>
      <c r="C55" s="483"/>
      <c r="D55" s="137" t="s">
        <v>26</v>
      </c>
      <c r="E55" s="126">
        <v>15</v>
      </c>
      <c r="F55" s="126">
        <v>0</v>
      </c>
      <c r="G55" s="126" t="s">
        <v>472</v>
      </c>
      <c r="M55" s="192"/>
      <c r="N55" s="30"/>
      <c r="O55" s="30"/>
      <c r="P55" s="30"/>
      <c r="Q55" s="30"/>
      <c r="R55" s="30"/>
      <c r="S55" s="30"/>
      <c r="T55" s="30"/>
      <c r="U55" s="30"/>
      <c r="V55" s="30"/>
      <c r="W55" s="30"/>
      <c r="X55" s="30"/>
      <c r="Y55" s="30"/>
      <c r="Z55" s="30"/>
      <c r="AA55" s="30"/>
      <c r="AB55" s="30"/>
      <c r="AC55" s="30"/>
      <c r="AD55" s="30"/>
      <c r="AE55" s="30"/>
    </row>
    <row r="56" spans="1:31" ht="15.75">
      <c r="A56" s="480"/>
      <c r="B56" s="483"/>
      <c r="C56" s="483"/>
      <c r="D56" s="482" t="s">
        <v>27</v>
      </c>
      <c r="E56" s="440">
        <v>5</v>
      </c>
      <c r="F56" s="440">
        <v>0</v>
      </c>
      <c r="G56" s="440" t="s">
        <v>468</v>
      </c>
      <c r="M56" s="192"/>
      <c r="N56" s="30"/>
      <c r="O56" s="30"/>
      <c r="P56" s="30"/>
      <c r="Q56" s="30"/>
      <c r="R56" s="30"/>
      <c r="S56" s="30"/>
      <c r="T56" s="30"/>
      <c r="U56" s="30"/>
      <c r="V56" s="30"/>
      <c r="W56" s="30"/>
      <c r="X56" s="30"/>
      <c r="Y56" s="30"/>
      <c r="Z56" s="30"/>
      <c r="AA56" s="30"/>
      <c r="AB56" s="30"/>
      <c r="AC56" s="30"/>
      <c r="AD56" s="30"/>
      <c r="AE56" s="30"/>
    </row>
    <row r="57" spans="1:31" ht="16.5" thickBot="1">
      <c r="A57" s="480"/>
      <c r="B57" s="483"/>
      <c r="C57" s="483"/>
      <c r="D57" s="484"/>
      <c r="E57" s="441"/>
      <c r="F57" s="441"/>
      <c r="G57" s="441"/>
      <c r="M57" s="192"/>
      <c r="N57" s="30"/>
      <c r="O57" s="30"/>
      <c r="P57" s="30"/>
      <c r="Q57" s="30"/>
      <c r="R57" s="30"/>
      <c r="S57" s="30"/>
      <c r="T57" s="30"/>
      <c r="U57" s="30"/>
      <c r="V57" s="30"/>
      <c r="W57" s="30"/>
      <c r="X57" s="30"/>
      <c r="Y57" s="30"/>
      <c r="Z57" s="30"/>
      <c r="AA57" s="30"/>
      <c r="AB57" s="30"/>
      <c r="AC57" s="30"/>
      <c r="AD57" s="30"/>
      <c r="AE57" s="30"/>
    </row>
    <row r="58" spans="1:31" ht="16.5" thickBot="1">
      <c r="A58" s="480"/>
      <c r="B58" s="483"/>
      <c r="C58" s="483"/>
      <c r="D58" s="137" t="s">
        <v>28</v>
      </c>
      <c r="E58" s="126">
        <v>0</v>
      </c>
      <c r="F58" s="126">
        <v>15</v>
      </c>
      <c r="G58" s="126"/>
      <c r="M58" s="192"/>
      <c r="N58" s="30"/>
      <c r="O58" s="30"/>
      <c r="P58" s="30"/>
      <c r="Q58" s="30"/>
      <c r="R58" s="30"/>
      <c r="S58" s="30"/>
      <c r="T58" s="30"/>
      <c r="U58" s="30"/>
      <c r="V58" s="30"/>
      <c r="W58" s="30"/>
      <c r="X58" s="30"/>
      <c r="Y58" s="30"/>
      <c r="Z58" s="30"/>
      <c r="AA58" s="30"/>
      <c r="AB58" s="30"/>
      <c r="AC58" s="30"/>
      <c r="AD58" s="30"/>
      <c r="AE58" s="30"/>
    </row>
    <row r="59" spans="1:31" ht="51.75" thickBot="1">
      <c r="A59" s="480"/>
      <c r="B59" s="483"/>
      <c r="C59" s="483"/>
      <c r="D59" s="137" t="s">
        <v>29</v>
      </c>
      <c r="E59" s="126">
        <v>10</v>
      </c>
      <c r="F59" s="126">
        <v>0</v>
      </c>
      <c r="G59" s="126" t="s">
        <v>474</v>
      </c>
      <c r="M59" s="192"/>
      <c r="N59" s="30"/>
      <c r="O59" s="30"/>
      <c r="P59" s="30"/>
      <c r="Q59" s="30"/>
      <c r="R59" s="30"/>
      <c r="S59" s="30"/>
      <c r="T59" s="30"/>
      <c r="U59" s="30"/>
      <c r="V59" s="30"/>
      <c r="W59" s="30"/>
      <c r="X59" s="30"/>
      <c r="Y59" s="30"/>
      <c r="Z59" s="30"/>
      <c r="AA59" s="30"/>
      <c r="AB59" s="30"/>
      <c r="AC59" s="30"/>
      <c r="AD59" s="30"/>
      <c r="AE59" s="30"/>
    </row>
    <row r="60" spans="1:31" ht="51.75" thickBot="1">
      <c r="A60" s="480"/>
      <c r="B60" s="483"/>
      <c r="C60" s="483"/>
      <c r="D60" s="137" t="s">
        <v>30</v>
      </c>
      <c r="E60" s="126">
        <v>15</v>
      </c>
      <c r="F60" s="126">
        <v>0</v>
      </c>
      <c r="G60" s="126" t="s">
        <v>269</v>
      </c>
      <c r="M60" s="192"/>
      <c r="N60" s="30"/>
      <c r="O60" s="30"/>
      <c r="P60" s="30"/>
      <c r="Q60" s="30"/>
      <c r="R60" s="30"/>
      <c r="S60" s="30"/>
      <c r="T60" s="30"/>
      <c r="U60" s="30"/>
      <c r="V60" s="30"/>
      <c r="W60" s="30"/>
      <c r="X60" s="30"/>
      <c r="Y60" s="30"/>
      <c r="Z60" s="30"/>
      <c r="AA60" s="30"/>
      <c r="AB60" s="30"/>
      <c r="AC60" s="30"/>
      <c r="AD60" s="30"/>
      <c r="AE60" s="30"/>
    </row>
    <row r="61" spans="1:31" ht="64.5" thickBot="1">
      <c r="A61" s="480"/>
      <c r="B61" s="483"/>
      <c r="C61" s="483"/>
      <c r="D61" s="137" t="s">
        <v>31</v>
      </c>
      <c r="E61" s="126">
        <v>10</v>
      </c>
      <c r="F61" s="126">
        <v>0</v>
      </c>
      <c r="G61" s="126" t="s">
        <v>475</v>
      </c>
      <c r="M61" s="192"/>
      <c r="N61" s="30"/>
      <c r="O61" s="30"/>
      <c r="P61" s="30"/>
      <c r="Q61" s="30"/>
      <c r="R61" s="30"/>
      <c r="S61" s="30"/>
      <c r="T61" s="30"/>
      <c r="U61" s="30"/>
      <c r="V61" s="30"/>
      <c r="W61" s="30"/>
      <c r="X61" s="30"/>
      <c r="Y61" s="30"/>
      <c r="Z61" s="30"/>
      <c r="AA61" s="30"/>
      <c r="AB61" s="30"/>
      <c r="AC61" s="30"/>
      <c r="AD61" s="30"/>
      <c r="AE61" s="30"/>
    </row>
    <row r="62" spans="1:31" ht="39" thickBot="1">
      <c r="A62" s="480"/>
      <c r="B62" s="483"/>
      <c r="C62" s="483"/>
      <c r="D62" s="137" t="s">
        <v>32</v>
      </c>
      <c r="E62" s="126">
        <v>30</v>
      </c>
      <c r="F62" s="126"/>
      <c r="G62" s="126" t="s">
        <v>464</v>
      </c>
      <c r="M62" s="192"/>
      <c r="N62" s="30"/>
      <c r="O62" s="30"/>
      <c r="P62" s="30"/>
      <c r="Q62" s="30"/>
      <c r="R62" s="30"/>
      <c r="S62" s="30"/>
      <c r="T62" s="30"/>
      <c r="U62" s="30"/>
      <c r="V62" s="30"/>
      <c r="W62" s="30"/>
      <c r="X62" s="30"/>
      <c r="Y62" s="30"/>
      <c r="Z62" s="30"/>
      <c r="AA62" s="30"/>
      <c r="AB62" s="30"/>
      <c r="AC62" s="30"/>
      <c r="AD62" s="30"/>
      <c r="AE62" s="30"/>
    </row>
    <row r="63" spans="1:31" ht="16.5" thickBot="1">
      <c r="A63" s="481"/>
      <c r="B63" s="484"/>
      <c r="C63" s="484"/>
      <c r="D63" s="150" t="s">
        <v>33</v>
      </c>
      <c r="E63" s="151">
        <v>85</v>
      </c>
      <c r="F63" s="151">
        <v>15</v>
      </c>
      <c r="G63" s="151"/>
      <c r="M63" s="192"/>
      <c r="N63" s="30"/>
      <c r="O63" s="30"/>
      <c r="P63" s="30"/>
      <c r="Q63" s="30"/>
      <c r="R63" s="30"/>
      <c r="S63" s="30"/>
      <c r="T63" s="30"/>
      <c r="U63" s="30"/>
      <c r="V63" s="30"/>
      <c r="W63" s="30"/>
      <c r="X63" s="30"/>
      <c r="Y63" s="30"/>
      <c r="Z63" s="30"/>
      <c r="AA63" s="30"/>
      <c r="AB63" s="30"/>
      <c r="AC63" s="30"/>
      <c r="AD63" s="30"/>
      <c r="AE63" s="30"/>
    </row>
    <row r="64" spans="1:31" ht="15.75">
      <c r="A64" s="124"/>
      <c r="B64" s="153"/>
      <c r="C64" s="153"/>
      <c r="D64" s="154"/>
      <c r="E64" s="124"/>
      <c r="F64" s="124"/>
      <c r="G64" s="124"/>
      <c r="M64" s="192"/>
      <c r="N64" s="30"/>
      <c r="O64" s="30"/>
      <c r="P64" s="30"/>
      <c r="Q64" s="30"/>
      <c r="R64" s="30"/>
      <c r="S64" s="30"/>
      <c r="T64" s="30"/>
      <c r="U64" s="30"/>
      <c r="V64" s="30"/>
      <c r="W64" s="30"/>
      <c r="X64" s="30"/>
      <c r="Y64" s="30"/>
      <c r="Z64" s="30"/>
      <c r="AA64" s="30"/>
      <c r="AB64" s="30"/>
      <c r="AC64" s="30"/>
      <c r="AD64" s="30"/>
      <c r="AE64" s="30"/>
    </row>
    <row r="65" spans="1:58" ht="15.75">
      <c r="A65" s="124"/>
      <c r="B65" s="153"/>
      <c r="C65" s="153"/>
      <c r="D65" s="154"/>
      <c r="E65" s="124"/>
      <c r="F65" s="124"/>
      <c r="G65" s="124"/>
      <c r="M65" s="192"/>
      <c r="N65" s="30"/>
      <c r="O65" s="30"/>
      <c r="P65" s="30"/>
      <c r="Q65" s="30"/>
      <c r="R65" s="30"/>
      <c r="S65" s="30"/>
      <c r="T65" s="30"/>
      <c r="U65" s="30"/>
      <c r="V65" s="30"/>
      <c r="W65" s="30"/>
      <c r="X65" s="30"/>
      <c r="Y65" s="30"/>
      <c r="Z65" s="30"/>
      <c r="AA65" s="30"/>
      <c r="AB65" s="30"/>
      <c r="AC65" s="30"/>
      <c r="AD65" s="30"/>
      <c r="AE65" s="30"/>
    </row>
    <row r="66" spans="1:58" ht="15.75" customHeight="1">
      <c r="A66" s="124"/>
      <c r="B66" s="153"/>
      <c r="C66" s="153"/>
      <c r="D66" s="154"/>
      <c r="E66" s="124"/>
      <c r="F66" s="124"/>
      <c r="G66" s="124"/>
      <c r="K66" s="134"/>
      <c r="L66" s="134"/>
      <c r="M66" s="134"/>
      <c r="N66" s="134"/>
      <c r="O66" s="134"/>
      <c r="P66" s="134"/>
      <c r="Q66" s="134"/>
      <c r="R66" s="134"/>
      <c r="S66" s="134"/>
      <c r="T66" s="134"/>
      <c r="U66" s="134"/>
      <c r="V66" s="134"/>
      <c r="W66" s="134"/>
      <c r="X66" s="13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row>
    <row r="67" spans="1:58" ht="15.75" customHeight="1">
      <c r="A67" s="133"/>
      <c r="B67" s="133"/>
      <c r="C67" s="133"/>
      <c r="D67" s="133"/>
      <c r="E67" s="133"/>
      <c r="F67" s="133"/>
      <c r="G67" s="133"/>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4"/>
      <c r="BA67" s="134"/>
      <c r="BB67" s="134"/>
      <c r="BC67" s="134"/>
      <c r="BD67" s="134"/>
      <c r="BE67" s="134"/>
      <c r="BF67" s="134"/>
    </row>
    <row r="68" spans="1:58" ht="15.75" customHeight="1">
      <c r="A68" s="124"/>
      <c r="B68" s="124"/>
      <c r="C68" s="124"/>
      <c r="D68" s="124"/>
      <c r="E68" s="124"/>
      <c r="F68" s="124"/>
      <c r="G68" s="12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row>
    <row r="69" spans="1:58" ht="14.25">
      <c r="A69" s="124"/>
      <c r="B69" s="124"/>
      <c r="C69" s="124"/>
      <c r="D69" s="124"/>
      <c r="E69" s="124"/>
      <c r="F69" s="124"/>
      <c r="G69" s="12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row>
    <row r="70" spans="1:58" ht="14.25">
      <c r="A70" s="124"/>
      <c r="B70" s="124"/>
      <c r="C70" s="124"/>
      <c r="D70" s="124"/>
      <c r="E70" s="124"/>
      <c r="F70" s="124"/>
      <c r="G70" s="12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row>
    <row r="71" spans="1:58" ht="14.25">
      <c r="A71" s="124"/>
      <c r="B71" s="153"/>
      <c r="C71" s="153"/>
      <c r="D71" s="154"/>
      <c r="E71" s="124"/>
      <c r="F71" s="124"/>
      <c r="G71" s="12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34"/>
      <c r="AN71" s="134"/>
      <c r="AO71" s="134"/>
      <c r="AP71" s="134"/>
      <c r="AQ71" s="134"/>
      <c r="AR71" s="134"/>
      <c r="AS71" s="134"/>
      <c r="AT71" s="134"/>
      <c r="AU71" s="134"/>
      <c r="AV71" s="134"/>
      <c r="AW71" s="134"/>
      <c r="AX71" s="134"/>
      <c r="AY71" s="134"/>
      <c r="AZ71" s="134"/>
      <c r="BA71" s="134"/>
      <c r="BB71" s="134"/>
      <c r="BC71" s="134"/>
      <c r="BD71" s="134"/>
      <c r="BE71" s="134"/>
      <c r="BF71" s="134"/>
    </row>
    <row r="72" spans="1:58" ht="14.25">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4"/>
      <c r="BA72" s="134"/>
      <c r="BB72" s="134"/>
      <c r="BC72" s="134"/>
      <c r="BD72" s="134"/>
      <c r="BE72" s="134"/>
      <c r="BF72" s="134"/>
    </row>
    <row r="73" spans="1:58" ht="14.25">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row>
    <row r="74" spans="1:58" ht="14.25">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row>
    <row r="75" spans="1:58" ht="21" customHeight="1">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row>
    <row r="76" spans="1:58" ht="14.25">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4"/>
      <c r="AY76" s="134"/>
      <c r="AZ76" s="134"/>
      <c r="BA76" s="134"/>
      <c r="BB76" s="134"/>
      <c r="BC76" s="134"/>
      <c r="BD76" s="134"/>
      <c r="BE76" s="134"/>
      <c r="BF76" s="134"/>
    </row>
    <row r="77" spans="1:58" ht="14.25">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row>
    <row r="84" spans="1:7">
      <c r="A84" s="124"/>
      <c r="B84" s="153"/>
      <c r="C84" s="153"/>
      <c r="D84" s="154"/>
      <c r="E84" s="124"/>
      <c r="F84" s="124"/>
      <c r="G84" s="124"/>
    </row>
    <row r="85" spans="1:7" ht="15.75" customHeight="1">
      <c r="A85" s="124"/>
      <c r="B85" s="153"/>
      <c r="C85" s="153"/>
      <c r="D85" s="154"/>
      <c r="E85" s="124"/>
      <c r="F85" s="124"/>
      <c r="G85" s="124"/>
    </row>
    <row r="86" spans="1:7" ht="15.75" customHeight="1">
      <c r="A86" s="133"/>
      <c r="B86" s="133"/>
      <c r="C86" s="133"/>
      <c r="D86" s="133"/>
      <c r="E86" s="133"/>
      <c r="F86" s="133"/>
      <c r="G86" s="133"/>
    </row>
    <row r="87" spans="1:7">
      <c r="A87" s="124"/>
      <c r="B87" s="153"/>
      <c r="C87" s="153"/>
      <c r="D87" s="154"/>
      <c r="E87" s="124"/>
      <c r="F87" s="124"/>
      <c r="G87" s="124"/>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4"/>
      <c r="B100" s="153"/>
      <c r="C100" s="153"/>
      <c r="D100" s="154"/>
      <c r="E100" s="124"/>
      <c r="F100" s="124"/>
      <c r="G100" s="124"/>
    </row>
    <row r="101" spans="1:7" ht="13.5" thickBot="1">
      <c r="A101" s="133"/>
      <c r="B101" s="133"/>
      <c r="C101" s="133"/>
      <c r="D101" s="133"/>
      <c r="E101" s="133"/>
      <c r="F101" s="133"/>
      <c r="G101" s="133"/>
    </row>
    <row r="102" spans="1:7">
      <c r="A102" s="504" t="s">
        <v>182</v>
      </c>
      <c r="B102" s="505"/>
      <c r="C102" s="506"/>
      <c r="D102" s="510" t="s">
        <v>183</v>
      </c>
      <c r="E102" s="511"/>
      <c r="F102" s="511"/>
      <c r="G102" s="512"/>
    </row>
    <row r="103" spans="1:7">
      <c r="A103" s="507"/>
      <c r="B103" s="508"/>
      <c r="C103" s="509"/>
      <c r="D103" s="513" t="s">
        <v>184</v>
      </c>
      <c r="E103" s="514"/>
      <c r="F103" s="514"/>
      <c r="G103" s="515"/>
    </row>
    <row r="104" spans="1:7">
      <c r="A104" s="507"/>
      <c r="B104" s="508"/>
      <c r="C104" s="509"/>
      <c r="D104" s="513" t="s">
        <v>185</v>
      </c>
      <c r="E104" s="514"/>
      <c r="F104" s="514"/>
      <c r="G104" s="515"/>
    </row>
    <row r="105" spans="1:7">
      <c r="A105" s="532" t="s">
        <v>186</v>
      </c>
      <c r="B105" s="533"/>
      <c r="C105" s="534"/>
      <c r="D105" s="497">
        <v>0</v>
      </c>
      <c r="E105" s="498"/>
      <c r="F105" s="498"/>
      <c r="G105" s="499"/>
    </row>
    <row r="106" spans="1:7">
      <c r="A106" s="532" t="s">
        <v>187</v>
      </c>
      <c r="B106" s="533"/>
      <c r="C106" s="534"/>
      <c r="D106" s="497">
        <v>1</v>
      </c>
      <c r="E106" s="498"/>
      <c r="F106" s="498"/>
      <c r="G106" s="499"/>
    </row>
    <row r="107" spans="1:7" ht="13.5" thickBot="1">
      <c r="A107" s="535" t="s">
        <v>188</v>
      </c>
      <c r="B107" s="536"/>
      <c r="C107" s="537"/>
      <c r="D107" s="500">
        <v>2</v>
      </c>
      <c r="E107" s="501"/>
      <c r="F107" s="501"/>
      <c r="G107" s="502"/>
    </row>
    <row r="108" spans="1:7">
      <c r="A108" s="133"/>
      <c r="B108" s="133"/>
      <c r="C108" s="133"/>
      <c r="D108" s="133"/>
      <c r="E108" s="133"/>
      <c r="F108" s="133"/>
      <c r="G108" s="133"/>
    </row>
    <row r="109" spans="1:7">
      <c r="A109" s="503" t="s">
        <v>458</v>
      </c>
      <c r="B109" s="503"/>
      <c r="C109" s="503"/>
      <c r="D109" s="503"/>
      <c r="E109" s="503"/>
      <c r="F109" s="503"/>
      <c r="G109" s="503"/>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T61"/>
  <sheetViews>
    <sheetView topLeftCell="B1" workbookViewId="0">
      <selection activeCell="Q6" sqref="Q6"/>
    </sheetView>
  </sheetViews>
  <sheetFormatPr baseColWidth="10" defaultRowHeight="12.75"/>
  <cols>
    <col min="1" max="3" width="13.42578125" customWidth="1"/>
    <col min="4" max="4" width="22.42578125" customWidth="1"/>
    <col min="7" max="7" width="21.140625" customWidth="1"/>
  </cols>
  <sheetData>
    <row r="1" spans="1:15" ht="15.75" customHeight="1">
      <c r="A1" s="477"/>
      <c r="B1" s="477"/>
      <c r="C1" s="415" t="s">
        <v>34</v>
      </c>
      <c r="D1" s="415"/>
      <c r="E1" s="415"/>
      <c r="F1" s="457" t="s">
        <v>215</v>
      </c>
      <c r="G1" s="457"/>
    </row>
    <row r="2" spans="1:15" ht="15.75" customHeight="1">
      <c r="A2" s="477"/>
      <c r="B2" s="477"/>
      <c r="C2" s="415"/>
      <c r="D2" s="415"/>
      <c r="E2" s="415"/>
      <c r="F2" s="457" t="s">
        <v>49</v>
      </c>
      <c r="G2" s="457"/>
    </row>
    <row r="3" spans="1:15" ht="15.75" customHeight="1">
      <c r="A3" s="477"/>
      <c r="B3" s="477"/>
      <c r="C3" s="415"/>
      <c r="D3" s="415"/>
      <c r="E3" s="415"/>
      <c r="F3" s="469" t="s">
        <v>222</v>
      </c>
      <c r="G3" s="470"/>
    </row>
    <row r="4" spans="1:15" ht="13.5" thickBot="1">
      <c r="A4" s="133"/>
      <c r="B4" s="133"/>
      <c r="C4" s="133"/>
      <c r="D4" s="133"/>
      <c r="E4" s="133"/>
      <c r="F4" s="133"/>
      <c r="G4" s="133"/>
    </row>
    <row r="5" spans="1:15" ht="13.5" thickBot="1">
      <c r="A5" s="471" t="s">
        <v>15</v>
      </c>
      <c r="B5" s="488" t="s">
        <v>16</v>
      </c>
      <c r="C5" s="489"/>
      <c r="D5" s="471" t="s">
        <v>17</v>
      </c>
      <c r="E5" s="488" t="s">
        <v>409</v>
      </c>
      <c r="F5" s="489"/>
      <c r="G5" s="479" t="s">
        <v>19</v>
      </c>
      <c r="I5" s="485" t="s">
        <v>410</v>
      </c>
      <c r="J5" s="486"/>
      <c r="K5" s="486"/>
      <c r="L5" s="486"/>
      <c r="M5" s="486"/>
      <c r="N5" s="486"/>
      <c r="O5" s="516"/>
    </row>
    <row r="6" spans="1:15" ht="39" thickBot="1">
      <c r="A6" s="487"/>
      <c r="B6" s="135" t="s">
        <v>20</v>
      </c>
      <c r="C6" s="135" t="s">
        <v>22</v>
      </c>
      <c r="D6" s="487"/>
      <c r="E6" s="471" t="s">
        <v>24</v>
      </c>
      <c r="F6" s="471" t="s">
        <v>25</v>
      </c>
      <c r="G6" s="480"/>
      <c r="I6" s="517" t="s">
        <v>411</v>
      </c>
      <c r="J6" s="519" t="s">
        <v>412</v>
      </c>
      <c r="K6" s="520"/>
      <c r="L6" s="521"/>
      <c r="M6" s="168" t="s">
        <v>413</v>
      </c>
      <c r="N6" s="519" t="s">
        <v>414</v>
      </c>
      <c r="O6" s="522"/>
    </row>
    <row r="7" spans="1:15" ht="51.75" thickBot="1">
      <c r="A7" s="472"/>
      <c r="B7" s="137" t="s">
        <v>21</v>
      </c>
      <c r="C7" s="137" t="s">
        <v>23</v>
      </c>
      <c r="D7" s="472"/>
      <c r="E7" s="472"/>
      <c r="F7" s="472"/>
      <c r="G7" s="481"/>
      <c r="I7" s="518"/>
      <c r="J7" s="168" t="s">
        <v>20</v>
      </c>
      <c r="K7" s="168" t="s">
        <v>415</v>
      </c>
      <c r="L7" s="168" t="s">
        <v>22</v>
      </c>
      <c r="M7" s="168" t="s">
        <v>416</v>
      </c>
      <c r="N7" s="168" t="s">
        <v>417</v>
      </c>
      <c r="O7" s="171" t="s">
        <v>418</v>
      </c>
    </row>
    <row r="8" spans="1:15" ht="62.25" customHeight="1" thickBot="1">
      <c r="A8" s="479" t="s">
        <v>476</v>
      </c>
      <c r="B8" s="482" t="s">
        <v>382</v>
      </c>
      <c r="C8" s="482"/>
      <c r="D8" s="142" t="s">
        <v>26</v>
      </c>
      <c r="E8" s="125">
        <v>15</v>
      </c>
      <c r="F8" s="125">
        <v>0</v>
      </c>
      <c r="G8" s="125" t="s">
        <v>477</v>
      </c>
      <c r="I8" s="176" t="s">
        <v>272</v>
      </c>
      <c r="J8" s="177" t="s">
        <v>422</v>
      </c>
      <c r="K8" s="177"/>
      <c r="L8" s="177"/>
      <c r="M8" s="178" t="s">
        <v>420</v>
      </c>
      <c r="N8" s="179">
        <v>15</v>
      </c>
      <c r="O8" s="180"/>
    </row>
    <row r="9" spans="1:15" ht="27.75" customHeight="1" thickBot="1">
      <c r="A9" s="480"/>
      <c r="B9" s="483"/>
      <c r="C9" s="483"/>
      <c r="D9" s="482" t="s">
        <v>27</v>
      </c>
      <c r="E9" s="440">
        <v>5</v>
      </c>
      <c r="F9" s="440">
        <v>0</v>
      </c>
      <c r="G9" s="440" t="s">
        <v>478</v>
      </c>
      <c r="I9" s="196" t="s">
        <v>274</v>
      </c>
      <c r="J9" s="177"/>
      <c r="K9" s="177"/>
      <c r="L9" s="177"/>
      <c r="M9" s="178" t="s">
        <v>423</v>
      </c>
      <c r="N9" s="179">
        <v>5</v>
      </c>
      <c r="O9" s="180"/>
    </row>
    <row r="10" spans="1:15" ht="37.5" customHeight="1" thickBot="1">
      <c r="A10" s="480"/>
      <c r="B10" s="483"/>
      <c r="C10" s="483"/>
      <c r="D10" s="484"/>
      <c r="E10" s="441"/>
      <c r="F10" s="441"/>
      <c r="G10" s="441"/>
      <c r="I10" s="196" t="s">
        <v>277</v>
      </c>
      <c r="J10" s="177"/>
      <c r="K10" s="177"/>
      <c r="L10" s="177"/>
      <c r="M10" s="178" t="s">
        <v>424</v>
      </c>
      <c r="N10" s="179"/>
      <c r="O10" s="180">
        <v>15</v>
      </c>
    </row>
    <row r="11" spans="1:15" ht="29.25" customHeight="1" thickBot="1">
      <c r="A11" s="480"/>
      <c r="B11" s="483"/>
      <c r="C11" s="483"/>
      <c r="D11" s="137" t="s">
        <v>28</v>
      </c>
      <c r="E11" s="126">
        <v>0</v>
      </c>
      <c r="F11" s="126">
        <v>15</v>
      </c>
      <c r="G11" s="126"/>
      <c r="I11" s="196" t="s">
        <v>459</v>
      </c>
      <c r="J11" s="177"/>
      <c r="K11" s="177"/>
      <c r="L11" s="177"/>
      <c r="M11" s="178" t="s">
        <v>427</v>
      </c>
      <c r="N11" s="179">
        <v>10</v>
      </c>
      <c r="O11" s="180"/>
    </row>
    <row r="12" spans="1:15" ht="39" customHeight="1" thickBot="1">
      <c r="A12" s="480"/>
      <c r="B12" s="483"/>
      <c r="C12" s="483"/>
      <c r="D12" s="137" t="s">
        <v>29</v>
      </c>
      <c r="E12" s="126">
        <v>10</v>
      </c>
      <c r="F12" s="126">
        <v>0</v>
      </c>
      <c r="G12" s="126" t="s">
        <v>479</v>
      </c>
      <c r="I12" s="196" t="s">
        <v>278</v>
      </c>
      <c r="J12" s="177"/>
      <c r="K12" s="177"/>
      <c r="L12" s="177"/>
      <c r="M12" s="178" t="s">
        <v>429</v>
      </c>
      <c r="N12" s="179">
        <v>15</v>
      </c>
      <c r="O12" s="180"/>
    </row>
    <row r="13" spans="1:15" ht="84.75" thickBot="1">
      <c r="A13" s="480"/>
      <c r="B13" s="483"/>
      <c r="C13" s="483"/>
      <c r="D13" s="137" t="s">
        <v>30</v>
      </c>
      <c r="E13" s="126">
        <v>15</v>
      </c>
      <c r="F13" s="126">
        <v>0</v>
      </c>
      <c r="G13" s="126" t="s">
        <v>263</v>
      </c>
      <c r="I13" s="176"/>
      <c r="J13" s="177"/>
      <c r="K13" s="177"/>
      <c r="L13" s="177"/>
      <c r="M13" s="178" t="s">
        <v>430</v>
      </c>
      <c r="N13" s="179">
        <v>10</v>
      </c>
      <c r="O13" s="180"/>
    </row>
    <row r="14" spans="1:15" ht="46.5" customHeight="1" thickBot="1">
      <c r="A14" s="480"/>
      <c r="B14" s="483"/>
      <c r="C14" s="483"/>
      <c r="D14" s="137" t="s">
        <v>31</v>
      </c>
      <c r="E14" s="126">
        <v>10</v>
      </c>
      <c r="F14" s="126">
        <v>0</v>
      </c>
      <c r="G14" s="126" t="s">
        <v>480</v>
      </c>
      <c r="I14" s="176"/>
      <c r="J14" s="177"/>
      <c r="K14" s="177"/>
      <c r="L14" s="177"/>
      <c r="M14" s="178" t="s">
        <v>432</v>
      </c>
      <c r="N14" s="179">
        <v>30</v>
      </c>
      <c r="O14" s="180"/>
    </row>
    <row r="15" spans="1:15" ht="42.75" customHeight="1" thickBot="1">
      <c r="A15" s="480"/>
      <c r="B15" s="483"/>
      <c r="C15" s="483"/>
      <c r="D15" s="137" t="s">
        <v>32</v>
      </c>
      <c r="E15" s="126">
        <v>30</v>
      </c>
      <c r="F15" s="126">
        <v>0</v>
      </c>
      <c r="G15" s="126" t="s">
        <v>481</v>
      </c>
      <c r="I15" s="519" t="s">
        <v>33</v>
      </c>
      <c r="J15" s="520"/>
      <c r="K15" s="520"/>
      <c r="L15" s="520"/>
      <c r="M15" s="521"/>
      <c r="N15" s="187">
        <v>85</v>
      </c>
      <c r="O15" s="188">
        <v>15</v>
      </c>
    </row>
    <row r="16" spans="1:15" ht="13.5" thickBot="1">
      <c r="A16" s="481"/>
      <c r="B16" s="484"/>
      <c r="C16" s="484"/>
      <c r="D16" s="190" t="s">
        <v>33</v>
      </c>
      <c r="E16" s="151">
        <v>85</v>
      </c>
      <c r="F16" s="151">
        <v>15</v>
      </c>
      <c r="G16" s="151"/>
    </row>
    <row r="17" spans="1:7">
      <c r="A17" s="132"/>
      <c r="B17" s="153"/>
      <c r="C17" s="153"/>
      <c r="D17" s="154"/>
      <c r="E17" s="132"/>
      <c r="F17" s="132"/>
      <c r="G17" s="132"/>
    </row>
    <row r="18" spans="1:7">
      <c r="A18" s="132"/>
      <c r="B18" s="153"/>
      <c r="C18" s="153"/>
      <c r="D18" s="154"/>
      <c r="E18" s="132"/>
      <c r="F18" s="132"/>
      <c r="G18" s="132"/>
    </row>
    <row r="19" spans="1:7">
      <c r="A19" s="133"/>
      <c r="B19" s="133"/>
      <c r="C19" s="133"/>
      <c r="D19" s="133"/>
      <c r="E19" s="133"/>
      <c r="F19" s="133"/>
      <c r="G19" s="133"/>
    </row>
    <row r="20" spans="1:7" ht="15.75" customHeight="1">
      <c r="A20" s="477"/>
      <c r="B20" s="477"/>
      <c r="C20" s="415" t="s">
        <v>34</v>
      </c>
      <c r="D20" s="415"/>
      <c r="E20" s="415"/>
      <c r="F20" s="457" t="s">
        <v>215</v>
      </c>
      <c r="G20" s="457"/>
    </row>
    <row r="21" spans="1:7" ht="15.75" customHeight="1">
      <c r="A21" s="477"/>
      <c r="B21" s="477"/>
      <c r="C21" s="415"/>
      <c r="D21" s="415"/>
      <c r="E21" s="415"/>
      <c r="F21" s="457" t="s">
        <v>49</v>
      </c>
      <c r="G21" s="457"/>
    </row>
    <row r="22" spans="1:7" ht="15.75" customHeight="1">
      <c r="A22" s="477"/>
      <c r="B22" s="477"/>
      <c r="C22" s="415"/>
      <c r="D22" s="415"/>
      <c r="E22" s="415"/>
      <c r="F22" s="469" t="s">
        <v>222</v>
      </c>
      <c r="G22" s="470"/>
    </row>
    <row r="23" spans="1:7" ht="13.5" thickBot="1">
      <c r="A23" s="132"/>
      <c r="B23" s="153"/>
      <c r="C23" s="153"/>
      <c r="D23" s="154"/>
      <c r="E23" s="132"/>
      <c r="F23" s="132"/>
      <c r="G23" s="132"/>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65.25" customHeight="1" thickBot="1">
      <c r="A27" s="479" t="s">
        <v>280</v>
      </c>
      <c r="B27" s="482" t="s">
        <v>382</v>
      </c>
      <c r="C27" s="482"/>
      <c r="D27" s="137" t="s">
        <v>26</v>
      </c>
      <c r="E27" s="126">
        <v>15</v>
      </c>
      <c r="F27" s="126">
        <v>0</v>
      </c>
      <c r="G27" s="126" t="s">
        <v>472</v>
      </c>
    </row>
    <row r="28" spans="1:7" ht="30" customHeight="1">
      <c r="A28" s="480"/>
      <c r="B28" s="483"/>
      <c r="C28" s="483"/>
      <c r="D28" s="482" t="s">
        <v>27</v>
      </c>
      <c r="E28" s="440">
        <v>5</v>
      </c>
      <c r="F28" s="440">
        <v>0</v>
      </c>
      <c r="G28" s="440" t="s">
        <v>478</v>
      </c>
    </row>
    <row r="29" spans="1:7" ht="30" customHeight="1" thickBot="1">
      <c r="A29" s="480"/>
      <c r="B29" s="483"/>
      <c r="C29" s="483"/>
      <c r="D29" s="484"/>
      <c r="E29" s="441"/>
      <c r="F29" s="441"/>
      <c r="G29" s="441"/>
    </row>
    <row r="30" spans="1:7" ht="21.75" customHeight="1" thickBot="1">
      <c r="A30" s="480"/>
      <c r="B30" s="483"/>
      <c r="C30" s="483"/>
      <c r="D30" s="137" t="s">
        <v>28</v>
      </c>
      <c r="E30" s="126">
        <v>0</v>
      </c>
      <c r="F30" s="126">
        <v>15</v>
      </c>
      <c r="G30" s="126"/>
    </row>
    <row r="31" spans="1:7" ht="19.5" customHeight="1" thickBot="1">
      <c r="A31" s="480"/>
      <c r="B31" s="483"/>
      <c r="C31" s="483"/>
      <c r="D31" s="137" t="s">
        <v>29</v>
      </c>
      <c r="E31" s="126">
        <v>10</v>
      </c>
      <c r="F31" s="126">
        <v>0</v>
      </c>
      <c r="G31" s="126" t="s">
        <v>482</v>
      </c>
    </row>
    <row r="32" spans="1:7" ht="51.75" thickBot="1">
      <c r="A32" s="480"/>
      <c r="B32" s="483"/>
      <c r="C32" s="483"/>
      <c r="D32" s="137" t="s">
        <v>30</v>
      </c>
      <c r="E32" s="126">
        <v>15</v>
      </c>
      <c r="F32" s="126">
        <v>0</v>
      </c>
      <c r="G32" s="126" t="s">
        <v>269</v>
      </c>
    </row>
    <row r="33" spans="1:20" ht="47.25" customHeight="1" thickBot="1">
      <c r="A33" s="480"/>
      <c r="B33" s="483"/>
      <c r="C33" s="483"/>
      <c r="D33" s="137" t="s">
        <v>31</v>
      </c>
      <c r="E33" s="126">
        <v>10</v>
      </c>
      <c r="F33" s="126">
        <v>0</v>
      </c>
      <c r="G33" s="126" t="s">
        <v>482</v>
      </c>
    </row>
    <row r="34" spans="1:20" ht="39" thickBot="1">
      <c r="A34" s="480"/>
      <c r="B34" s="483"/>
      <c r="C34" s="483"/>
      <c r="D34" s="137" t="s">
        <v>32</v>
      </c>
      <c r="E34" s="126">
        <v>30</v>
      </c>
      <c r="F34" s="126"/>
      <c r="G34" s="126" t="s">
        <v>481</v>
      </c>
    </row>
    <row r="35" spans="1:20" ht="13.5" thickBot="1">
      <c r="A35" s="481"/>
      <c r="B35" s="484"/>
      <c r="C35" s="484"/>
      <c r="D35" s="190" t="s">
        <v>33</v>
      </c>
      <c r="E35" s="151">
        <v>85</v>
      </c>
      <c r="F35" s="151">
        <v>15</v>
      </c>
      <c r="G35" s="151"/>
    </row>
    <row r="36" spans="1:20">
      <c r="A36" s="133"/>
      <c r="B36" s="133"/>
      <c r="C36" s="133"/>
      <c r="D36" s="133"/>
      <c r="E36" s="133"/>
      <c r="F36" s="133"/>
      <c r="G36" s="133"/>
    </row>
    <row r="37" spans="1:20">
      <c r="A37" s="503" t="s">
        <v>458</v>
      </c>
      <c r="B37" s="503"/>
      <c r="C37" s="503"/>
      <c r="D37" s="503"/>
      <c r="E37" s="503"/>
      <c r="F37" s="503"/>
      <c r="G37" s="503"/>
    </row>
    <row r="38" spans="1:20" ht="13.5" thickBot="1"/>
    <row r="39" spans="1:20" ht="45.75" thickBot="1">
      <c r="B39" s="155" t="s">
        <v>434</v>
      </c>
      <c r="C39" s="156" t="s">
        <v>435</v>
      </c>
      <c r="D39" s="134"/>
      <c r="E39" s="134"/>
      <c r="F39" s="134"/>
      <c r="G39" s="134"/>
      <c r="H39" s="134"/>
      <c r="I39" s="134"/>
      <c r="J39" s="134"/>
      <c r="K39" s="134"/>
      <c r="L39" s="134"/>
      <c r="M39" s="134"/>
      <c r="N39" s="134"/>
      <c r="O39" s="134"/>
      <c r="P39" s="134"/>
      <c r="Q39" s="134"/>
      <c r="R39" s="134"/>
      <c r="S39" s="134"/>
      <c r="T39" s="134"/>
    </row>
    <row r="40" spans="1:20" ht="15.75" thickBot="1">
      <c r="B40" s="157" t="s">
        <v>436</v>
      </c>
      <c r="C40" s="158">
        <v>0</v>
      </c>
      <c r="D40" s="134"/>
      <c r="E40" s="134"/>
      <c r="F40" s="134"/>
      <c r="G40" s="134"/>
      <c r="H40" s="134"/>
      <c r="I40" s="134"/>
      <c r="J40" s="134"/>
      <c r="K40" s="134"/>
      <c r="L40" s="134"/>
      <c r="M40" s="134"/>
      <c r="N40" s="134"/>
      <c r="O40" s="134"/>
      <c r="P40" s="134"/>
      <c r="Q40" s="134"/>
      <c r="R40" s="134"/>
      <c r="S40" s="134"/>
      <c r="T40" s="134"/>
    </row>
    <row r="41" spans="1:20" ht="15.75" thickBot="1">
      <c r="B41" s="157" t="s">
        <v>437</v>
      </c>
      <c r="C41" s="158">
        <v>1</v>
      </c>
      <c r="D41" s="134"/>
      <c r="E41" s="134"/>
      <c r="F41" s="134"/>
      <c r="G41" s="134"/>
      <c r="H41" s="134"/>
      <c r="I41" s="134"/>
      <c r="J41" s="134"/>
      <c r="K41" s="134"/>
      <c r="L41" s="134"/>
      <c r="M41" s="134"/>
      <c r="N41" s="134"/>
      <c r="O41" s="134"/>
      <c r="P41" s="134"/>
      <c r="Q41" s="134"/>
      <c r="R41" s="134"/>
      <c r="S41" s="134"/>
      <c r="T41" s="134"/>
    </row>
    <row r="42" spans="1:20" ht="15.75" thickBot="1">
      <c r="B42" s="157" t="s">
        <v>438</v>
      </c>
      <c r="C42" s="158">
        <v>2</v>
      </c>
      <c r="D42" s="134"/>
      <c r="E42" s="134"/>
      <c r="F42" s="134"/>
      <c r="G42" s="134"/>
      <c r="H42" s="134"/>
      <c r="I42" s="134"/>
      <c r="J42" s="134"/>
      <c r="K42" s="134"/>
      <c r="L42" s="134"/>
      <c r="M42" s="134"/>
      <c r="N42" s="134"/>
      <c r="O42" s="134"/>
      <c r="P42" s="134"/>
      <c r="Q42" s="134"/>
      <c r="R42" s="134"/>
      <c r="S42" s="134"/>
      <c r="T42" s="134"/>
    </row>
    <row r="43" spans="1:20" ht="14.25">
      <c r="B43" s="134"/>
      <c r="C43" s="134"/>
      <c r="D43" s="134"/>
      <c r="E43" s="134"/>
      <c r="F43" s="134"/>
      <c r="G43" s="134"/>
      <c r="H43" s="134"/>
      <c r="I43" s="134"/>
      <c r="J43" s="134"/>
      <c r="K43" s="134"/>
      <c r="L43" s="134"/>
      <c r="M43" s="134"/>
      <c r="N43" s="134"/>
      <c r="O43" s="134"/>
      <c r="P43" s="134"/>
      <c r="Q43" s="134"/>
      <c r="R43" s="134"/>
      <c r="S43" s="134"/>
      <c r="T43" s="134"/>
    </row>
    <row r="44" spans="1:20" ht="14.25">
      <c r="B44" s="134"/>
      <c r="C44" s="134"/>
      <c r="D44" s="134"/>
      <c r="E44" s="134"/>
      <c r="F44" s="134"/>
      <c r="G44" s="134"/>
      <c r="H44" s="134"/>
      <c r="I44" s="134"/>
      <c r="J44" s="134"/>
      <c r="K44" s="134"/>
      <c r="L44" s="134"/>
      <c r="M44" s="134"/>
      <c r="N44" s="134"/>
      <c r="O44" s="134"/>
      <c r="P44" s="134"/>
      <c r="Q44" s="134"/>
      <c r="R44" s="134"/>
      <c r="S44" s="134"/>
      <c r="T44" s="134"/>
    </row>
    <row r="45" spans="1:20" ht="20.25">
      <c r="B45" s="492" t="s">
        <v>439</v>
      </c>
      <c r="C45" s="492"/>
      <c r="D45" s="492"/>
      <c r="E45" s="492"/>
      <c r="F45" s="492"/>
      <c r="G45" s="492"/>
      <c r="H45" s="492"/>
      <c r="I45" s="492"/>
      <c r="J45" s="492"/>
      <c r="K45" s="492"/>
      <c r="L45" s="492"/>
      <c r="M45" s="492"/>
      <c r="N45" s="492"/>
      <c r="O45" s="492"/>
      <c r="P45" s="492"/>
      <c r="Q45" s="492"/>
      <c r="R45" s="492"/>
      <c r="S45" s="492"/>
      <c r="T45" s="492"/>
    </row>
    <row r="46" spans="1:20" ht="15.75">
      <c r="B46" s="160" t="s">
        <v>440</v>
      </c>
      <c r="C46" s="491" t="s">
        <v>441</v>
      </c>
      <c r="D46" s="491"/>
      <c r="E46" s="491"/>
      <c r="F46" s="491"/>
      <c r="G46" s="491"/>
      <c r="H46" s="491"/>
      <c r="I46" s="491"/>
      <c r="J46" s="491"/>
      <c r="K46" s="491"/>
      <c r="L46" s="491"/>
      <c r="M46" s="491"/>
      <c r="N46" s="491"/>
      <c r="O46" s="491"/>
      <c r="P46" s="491"/>
      <c r="Q46" s="491"/>
      <c r="R46" s="491"/>
      <c r="S46" s="491"/>
      <c r="T46" s="491"/>
    </row>
    <row r="47" spans="1:20" ht="15.75">
      <c r="B47" s="160" t="s">
        <v>442</v>
      </c>
      <c r="C47" s="491" t="s">
        <v>465</v>
      </c>
      <c r="D47" s="491"/>
      <c r="E47" s="491"/>
      <c r="F47" s="491"/>
      <c r="G47" s="491"/>
      <c r="H47" s="491"/>
      <c r="I47" s="491"/>
      <c r="J47" s="491"/>
      <c r="K47" s="491"/>
      <c r="L47" s="491"/>
      <c r="M47" s="491"/>
      <c r="N47" s="491"/>
      <c r="O47" s="491"/>
      <c r="P47" s="491"/>
      <c r="Q47" s="491"/>
      <c r="R47" s="491"/>
      <c r="S47" s="491"/>
      <c r="T47" s="491"/>
    </row>
    <row r="48" spans="1:20" ht="15.75">
      <c r="B48" s="161" t="s">
        <v>444</v>
      </c>
      <c r="C48" s="491" t="s">
        <v>466</v>
      </c>
      <c r="D48" s="491"/>
      <c r="E48" s="491"/>
      <c r="F48" s="491"/>
      <c r="G48" s="491"/>
      <c r="H48" s="491"/>
      <c r="I48" s="491"/>
      <c r="J48" s="491"/>
      <c r="K48" s="491"/>
      <c r="L48" s="491"/>
      <c r="M48" s="491"/>
      <c r="N48" s="491"/>
      <c r="O48" s="491"/>
      <c r="P48" s="491"/>
      <c r="Q48" s="491"/>
      <c r="R48" s="491"/>
      <c r="S48" s="491"/>
      <c r="T48" s="491"/>
    </row>
    <row r="49" spans="2:20">
      <c r="B49" s="456" t="s">
        <v>446</v>
      </c>
      <c r="C49" s="456"/>
      <c r="D49" s="456"/>
      <c r="E49" s="456"/>
      <c r="F49" s="456"/>
      <c r="G49" s="456"/>
      <c r="H49" s="456"/>
      <c r="I49" s="456"/>
      <c r="J49" s="456"/>
      <c r="K49" s="456"/>
      <c r="L49" s="456"/>
      <c r="M49" s="456"/>
      <c r="N49" s="456"/>
      <c r="O49" s="456"/>
      <c r="P49" s="456"/>
      <c r="Q49" s="456"/>
      <c r="R49" s="456"/>
      <c r="S49" s="456"/>
      <c r="T49" s="456"/>
    </row>
    <row r="51" spans="2:20" ht="20.25">
      <c r="B51" s="492" t="s">
        <v>447</v>
      </c>
      <c r="C51" s="492"/>
      <c r="D51" s="492"/>
      <c r="E51" s="492"/>
      <c r="F51" s="492"/>
      <c r="G51" s="492"/>
      <c r="H51" s="492"/>
      <c r="I51" s="492"/>
      <c r="J51" s="492"/>
      <c r="K51" s="492"/>
      <c r="L51" s="492"/>
      <c r="M51" s="492"/>
      <c r="N51" s="492"/>
      <c r="O51" s="492"/>
      <c r="P51" s="492"/>
      <c r="Q51" s="492"/>
      <c r="R51" s="492"/>
      <c r="S51" s="492"/>
      <c r="T51" s="492"/>
    </row>
    <row r="52" spans="2:20" ht="15.75">
      <c r="B52" s="161" t="s">
        <v>440</v>
      </c>
      <c r="C52" s="493" t="s">
        <v>449</v>
      </c>
      <c r="D52" s="493"/>
      <c r="E52" s="493"/>
      <c r="F52" s="493"/>
      <c r="G52" s="493"/>
      <c r="H52" s="493"/>
      <c r="I52" s="493"/>
      <c r="J52" s="493"/>
      <c r="K52" s="493"/>
      <c r="L52" s="493"/>
      <c r="M52" s="493"/>
      <c r="N52" s="493"/>
      <c r="O52" s="493"/>
      <c r="P52" s="493"/>
      <c r="Q52" s="493"/>
      <c r="R52" s="493"/>
      <c r="S52" s="493"/>
      <c r="T52" s="493"/>
    </row>
    <row r="53" spans="2:20" ht="15.75">
      <c r="B53" s="161" t="s">
        <v>442</v>
      </c>
      <c r="C53" s="491" t="s">
        <v>465</v>
      </c>
      <c r="D53" s="491"/>
      <c r="E53" s="491"/>
      <c r="F53" s="491"/>
      <c r="G53" s="491"/>
      <c r="H53" s="491"/>
      <c r="I53" s="491"/>
      <c r="J53" s="491"/>
      <c r="K53" s="491"/>
      <c r="L53" s="491"/>
      <c r="M53" s="491"/>
      <c r="N53" s="491"/>
      <c r="O53" s="491"/>
      <c r="P53" s="491"/>
      <c r="Q53" s="491"/>
      <c r="R53" s="491"/>
      <c r="S53" s="491"/>
      <c r="T53" s="491"/>
    </row>
    <row r="54" spans="2:20" ht="15.75">
      <c r="B54" s="161" t="s">
        <v>444</v>
      </c>
      <c r="C54" s="491" t="s">
        <v>470</v>
      </c>
      <c r="D54" s="491"/>
      <c r="E54" s="491"/>
      <c r="F54" s="491"/>
      <c r="G54" s="491"/>
      <c r="H54" s="491"/>
      <c r="I54" s="491"/>
      <c r="J54" s="491"/>
      <c r="K54" s="491"/>
      <c r="L54" s="491"/>
      <c r="M54" s="491"/>
      <c r="N54" s="491"/>
      <c r="O54" s="491"/>
      <c r="P54" s="491"/>
      <c r="Q54" s="491"/>
      <c r="R54" s="491"/>
      <c r="S54" s="491"/>
      <c r="T54" s="491"/>
    </row>
    <row r="55" spans="2:20" ht="15">
      <c r="B55" s="163" t="s">
        <v>452</v>
      </c>
      <c r="C55" s="529" t="s">
        <v>453</v>
      </c>
      <c r="D55" s="529"/>
      <c r="E55" s="529"/>
      <c r="F55" s="529"/>
      <c r="G55" s="529"/>
      <c r="H55" s="529"/>
      <c r="I55" s="529"/>
      <c r="J55" s="529"/>
      <c r="K55" s="529"/>
      <c r="L55" s="529"/>
      <c r="M55" s="529"/>
      <c r="N55" s="529"/>
      <c r="O55" s="529"/>
      <c r="P55" s="529"/>
      <c r="Q55" s="529"/>
      <c r="R55" s="529"/>
      <c r="S55" s="529"/>
      <c r="T55" s="530"/>
    </row>
    <row r="57" spans="2:20" ht="20.25">
      <c r="B57" s="492" t="s">
        <v>454</v>
      </c>
      <c r="C57" s="492"/>
      <c r="D57" s="492"/>
      <c r="E57" s="492"/>
      <c r="F57" s="492"/>
      <c r="G57" s="492"/>
      <c r="H57" s="492"/>
      <c r="I57" s="492"/>
      <c r="J57" s="492"/>
      <c r="K57" s="492"/>
      <c r="L57" s="492"/>
      <c r="M57" s="492"/>
      <c r="N57" s="492"/>
      <c r="O57" s="492"/>
      <c r="P57" s="492"/>
      <c r="Q57" s="492"/>
      <c r="R57" s="492"/>
      <c r="S57" s="492"/>
      <c r="T57" s="492"/>
    </row>
    <row r="58" spans="2:20" ht="15.75">
      <c r="B58" s="161" t="s">
        <v>440</v>
      </c>
      <c r="C58" s="493" t="s">
        <v>441</v>
      </c>
      <c r="D58" s="493"/>
      <c r="E58" s="493"/>
      <c r="F58" s="493"/>
      <c r="G58" s="493"/>
      <c r="H58" s="493"/>
      <c r="I58" s="493"/>
      <c r="J58" s="493"/>
      <c r="K58" s="493"/>
      <c r="L58" s="493"/>
      <c r="M58" s="493"/>
      <c r="N58" s="493"/>
      <c r="O58" s="493"/>
      <c r="P58" s="493"/>
      <c r="Q58" s="493"/>
      <c r="R58" s="493"/>
      <c r="S58" s="493"/>
      <c r="T58" s="493"/>
    </row>
    <row r="59" spans="2:20" ht="15.75">
      <c r="B59" s="161" t="s">
        <v>442</v>
      </c>
      <c r="C59" s="491" t="s">
        <v>465</v>
      </c>
      <c r="D59" s="491"/>
      <c r="E59" s="491"/>
      <c r="F59" s="491"/>
      <c r="G59" s="491"/>
      <c r="H59" s="491"/>
      <c r="I59" s="491"/>
      <c r="J59" s="491"/>
      <c r="K59" s="491"/>
      <c r="L59" s="491"/>
      <c r="M59" s="491"/>
      <c r="N59" s="491"/>
      <c r="O59" s="491"/>
      <c r="P59" s="491"/>
      <c r="Q59" s="491"/>
      <c r="R59" s="491"/>
      <c r="S59" s="491"/>
      <c r="T59" s="491"/>
    </row>
    <row r="60" spans="2:20" ht="15.75">
      <c r="B60" s="161" t="s">
        <v>444</v>
      </c>
      <c r="C60" s="491" t="s">
        <v>470</v>
      </c>
      <c r="D60" s="491"/>
      <c r="E60" s="491"/>
      <c r="F60" s="491"/>
      <c r="G60" s="491"/>
      <c r="H60" s="491"/>
      <c r="I60" s="491"/>
      <c r="J60" s="491"/>
      <c r="K60" s="491"/>
      <c r="L60" s="491"/>
      <c r="M60" s="491"/>
      <c r="N60" s="491"/>
      <c r="O60" s="491"/>
      <c r="P60" s="491"/>
      <c r="Q60" s="491"/>
      <c r="R60" s="491"/>
      <c r="S60" s="491"/>
      <c r="T60" s="491"/>
    </row>
    <row r="61" spans="2:20" ht="15.75">
      <c r="B61" s="161" t="s">
        <v>452</v>
      </c>
      <c r="C61" s="531" t="s">
        <v>455</v>
      </c>
      <c r="D61" s="529"/>
      <c r="E61" s="529"/>
      <c r="F61" s="529"/>
      <c r="G61" s="529"/>
      <c r="H61" s="529"/>
      <c r="I61" s="529"/>
      <c r="J61" s="529"/>
      <c r="K61" s="529"/>
      <c r="L61" s="529"/>
      <c r="M61" s="529"/>
      <c r="N61" s="529"/>
      <c r="O61" s="529"/>
      <c r="P61" s="529"/>
      <c r="Q61" s="529"/>
      <c r="R61" s="529"/>
      <c r="S61" s="529"/>
      <c r="T61" s="530"/>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W64"/>
  <sheetViews>
    <sheetView topLeftCell="B54" zoomScale="190" zoomScaleNormal="190" workbookViewId="0">
      <selection activeCell="A62" sqref="A62:C62"/>
    </sheetView>
  </sheetViews>
  <sheetFormatPr baseColWidth="10" defaultRowHeight="12.75"/>
  <cols>
    <col min="1" max="3" width="13.42578125" customWidth="1"/>
    <col min="4" max="4" width="22.42578125" customWidth="1"/>
    <col min="7" max="7" width="21.140625" customWidth="1"/>
  </cols>
  <sheetData>
    <row r="1" spans="1:23" ht="15.75" customHeight="1">
      <c r="A1" s="477"/>
      <c r="B1" s="477"/>
      <c r="C1" s="415" t="s">
        <v>34</v>
      </c>
      <c r="D1" s="415"/>
      <c r="E1" s="415"/>
      <c r="F1" s="457" t="s">
        <v>215</v>
      </c>
      <c r="G1" s="457"/>
    </row>
    <row r="2" spans="1:23" ht="15.75" customHeight="1">
      <c r="A2" s="477"/>
      <c r="B2" s="477"/>
      <c r="C2" s="415"/>
      <c r="D2" s="415"/>
      <c r="E2" s="415"/>
      <c r="F2" s="457" t="s">
        <v>49</v>
      </c>
      <c r="G2" s="457"/>
    </row>
    <row r="3" spans="1:23" ht="15.75" customHeight="1">
      <c r="A3" s="477"/>
      <c r="B3" s="477"/>
      <c r="C3" s="415"/>
      <c r="D3" s="415"/>
      <c r="E3" s="415"/>
      <c r="F3" s="469" t="s">
        <v>222</v>
      </c>
      <c r="G3" s="470"/>
    </row>
    <row r="4" spans="1:23" ht="13.5" thickBot="1">
      <c r="A4" s="133"/>
      <c r="B4" s="133"/>
      <c r="C4" s="133"/>
      <c r="D4" s="133"/>
      <c r="E4" s="133"/>
      <c r="F4" s="133"/>
      <c r="G4" s="133"/>
    </row>
    <row r="5" spans="1:23" ht="13.5" thickBot="1">
      <c r="A5" s="471" t="s">
        <v>15</v>
      </c>
      <c r="B5" s="488" t="s">
        <v>16</v>
      </c>
      <c r="C5" s="489"/>
      <c r="D5" s="471" t="s">
        <v>17</v>
      </c>
      <c r="E5" s="488" t="s">
        <v>409</v>
      </c>
      <c r="F5" s="489"/>
      <c r="G5" s="479" t="s">
        <v>19</v>
      </c>
      <c r="I5" s="471" t="s">
        <v>15</v>
      </c>
      <c r="J5" s="488" t="s">
        <v>16</v>
      </c>
      <c r="K5" s="489"/>
      <c r="L5" s="471" t="s">
        <v>17</v>
      </c>
      <c r="M5" s="488" t="s">
        <v>409</v>
      </c>
      <c r="N5" s="489"/>
      <c r="O5" s="479" t="s">
        <v>19</v>
      </c>
      <c r="Q5" s="471" t="s">
        <v>15</v>
      </c>
      <c r="R5" s="488" t="s">
        <v>16</v>
      </c>
      <c r="S5" s="489"/>
      <c r="T5" s="471" t="s">
        <v>17</v>
      </c>
      <c r="U5" s="488" t="s">
        <v>409</v>
      </c>
      <c r="V5" s="489"/>
      <c r="W5" s="479" t="s">
        <v>19</v>
      </c>
    </row>
    <row r="6" spans="1:23">
      <c r="A6" s="487"/>
      <c r="B6" s="135" t="s">
        <v>20</v>
      </c>
      <c r="C6" s="135" t="s">
        <v>22</v>
      </c>
      <c r="D6" s="487"/>
      <c r="E6" s="471" t="s">
        <v>24</v>
      </c>
      <c r="F6" s="471" t="s">
        <v>25</v>
      </c>
      <c r="G6" s="480"/>
      <c r="I6" s="487"/>
      <c r="J6" s="135" t="s">
        <v>20</v>
      </c>
      <c r="K6" s="135" t="s">
        <v>22</v>
      </c>
      <c r="L6" s="487"/>
      <c r="M6" s="471" t="s">
        <v>24</v>
      </c>
      <c r="N6" s="471" t="s">
        <v>25</v>
      </c>
      <c r="O6" s="480"/>
      <c r="Q6" s="487"/>
      <c r="R6" s="135" t="s">
        <v>20</v>
      </c>
      <c r="S6" s="135" t="s">
        <v>22</v>
      </c>
      <c r="T6" s="487"/>
      <c r="U6" s="471" t="s">
        <v>24</v>
      </c>
      <c r="V6" s="471" t="s">
        <v>25</v>
      </c>
      <c r="W6" s="480"/>
    </row>
    <row r="7" spans="1:23" ht="64.5" thickBot="1">
      <c r="A7" s="472"/>
      <c r="B7" s="137" t="s">
        <v>21</v>
      </c>
      <c r="C7" s="137" t="s">
        <v>23</v>
      </c>
      <c r="D7" s="472"/>
      <c r="E7" s="472"/>
      <c r="F7" s="472"/>
      <c r="G7" s="481"/>
      <c r="I7" s="472"/>
      <c r="J7" s="137" t="s">
        <v>21</v>
      </c>
      <c r="K7" s="137" t="s">
        <v>23</v>
      </c>
      <c r="L7" s="472"/>
      <c r="M7" s="472"/>
      <c r="N7" s="472"/>
      <c r="O7" s="481"/>
      <c r="Q7" s="472"/>
      <c r="R7" s="137" t="s">
        <v>21</v>
      </c>
      <c r="S7" s="137" t="s">
        <v>23</v>
      </c>
      <c r="T7" s="472"/>
      <c r="U7" s="472"/>
      <c r="V7" s="472"/>
      <c r="W7" s="481"/>
    </row>
    <row r="8" spans="1:23" ht="102.75" thickBot="1">
      <c r="A8" s="479" t="str">
        <f>'Mapa de Riesgos.'!M36</f>
        <v>Revisión permanente de los terminos y etapas de los procesos a través de reuniones de comité primario y las alertas que genera en el link habilitado en la plataforma de PQRDSF.</v>
      </c>
      <c r="B8" s="482" t="s">
        <v>382</v>
      </c>
      <c r="C8" s="482"/>
      <c r="D8" s="142" t="s">
        <v>26</v>
      </c>
      <c r="E8" s="125">
        <v>15</v>
      </c>
      <c r="F8" s="125">
        <v>0</v>
      </c>
      <c r="G8" s="125" t="s">
        <v>483</v>
      </c>
      <c r="I8" s="479"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82" t="s">
        <v>382</v>
      </c>
      <c r="K8" s="482"/>
      <c r="L8" s="142" t="s">
        <v>26</v>
      </c>
      <c r="M8" s="125">
        <v>15</v>
      </c>
      <c r="N8" s="125">
        <v>0</v>
      </c>
      <c r="O8" s="125" t="s">
        <v>483</v>
      </c>
      <c r="Q8" s="479" t="str">
        <f>'[2]Mapa de Riesgos'!V45</f>
        <v>cuatrimestral</v>
      </c>
      <c r="R8" s="482" t="s">
        <v>382</v>
      </c>
      <c r="S8" s="482"/>
      <c r="T8" s="142" t="s">
        <v>26</v>
      </c>
      <c r="U8" s="125">
        <v>15</v>
      </c>
      <c r="V8" s="125">
        <v>0</v>
      </c>
      <c r="W8" s="125" t="s">
        <v>483</v>
      </c>
    </row>
    <row r="9" spans="1:23" ht="51.75" customHeight="1">
      <c r="A9" s="480"/>
      <c r="B9" s="483"/>
      <c r="C9" s="483"/>
      <c r="D9" s="482" t="s">
        <v>27</v>
      </c>
      <c r="E9" s="440">
        <v>5</v>
      </c>
      <c r="F9" s="440">
        <v>0</v>
      </c>
      <c r="G9" s="440" t="s">
        <v>484</v>
      </c>
      <c r="I9" s="480"/>
      <c r="J9" s="483"/>
      <c r="K9" s="483"/>
      <c r="L9" s="482" t="s">
        <v>27</v>
      </c>
      <c r="M9" s="440">
        <v>5</v>
      </c>
      <c r="N9" s="440">
        <v>0</v>
      </c>
      <c r="O9" s="440" t="s">
        <v>484</v>
      </c>
      <c r="Q9" s="480"/>
      <c r="R9" s="483"/>
      <c r="S9" s="483"/>
      <c r="T9" s="482" t="s">
        <v>27</v>
      </c>
      <c r="U9" s="440">
        <v>5</v>
      </c>
      <c r="V9" s="440">
        <v>0</v>
      </c>
      <c r="W9" s="440" t="s">
        <v>484</v>
      </c>
    </row>
    <row r="10" spans="1:23" ht="15" customHeight="1" thickBot="1">
      <c r="A10" s="480"/>
      <c r="B10" s="483"/>
      <c r="C10" s="483"/>
      <c r="D10" s="484"/>
      <c r="E10" s="441"/>
      <c r="F10" s="441"/>
      <c r="G10" s="441"/>
      <c r="I10" s="480"/>
      <c r="J10" s="483"/>
      <c r="K10" s="483"/>
      <c r="L10" s="484"/>
      <c r="M10" s="441"/>
      <c r="N10" s="441"/>
      <c r="O10" s="441"/>
      <c r="Q10" s="480"/>
      <c r="R10" s="483"/>
      <c r="S10" s="483"/>
      <c r="T10" s="484"/>
      <c r="U10" s="441"/>
      <c r="V10" s="441"/>
      <c r="W10" s="441"/>
    </row>
    <row r="11" spans="1:23" ht="17.25" customHeight="1" thickBot="1">
      <c r="A11" s="480"/>
      <c r="B11" s="483"/>
      <c r="C11" s="483"/>
      <c r="D11" s="137" t="s">
        <v>28</v>
      </c>
      <c r="E11" s="126">
        <v>0</v>
      </c>
      <c r="F11" s="126">
        <v>15</v>
      </c>
      <c r="G11" s="126" t="s">
        <v>485</v>
      </c>
      <c r="I11" s="480"/>
      <c r="J11" s="483"/>
      <c r="K11" s="483"/>
      <c r="L11" s="137" t="s">
        <v>28</v>
      </c>
      <c r="M11" s="126">
        <v>0</v>
      </c>
      <c r="N11" s="126">
        <v>15</v>
      </c>
      <c r="O11" s="126" t="s">
        <v>485</v>
      </c>
      <c r="Q11" s="480"/>
      <c r="R11" s="483"/>
      <c r="S11" s="483"/>
      <c r="T11" s="137" t="s">
        <v>28</v>
      </c>
      <c r="U11" s="126">
        <v>0</v>
      </c>
      <c r="V11" s="126">
        <v>15</v>
      </c>
      <c r="W11" s="126" t="s">
        <v>485</v>
      </c>
    </row>
    <row r="12" spans="1:23" ht="51.75" customHeight="1" thickBot="1">
      <c r="A12" s="480"/>
      <c r="B12" s="483"/>
      <c r="C12" s="483"/>
      <c r="D12" s="137" t="s">
        <v>29</v>
      </c>
      <c r="E12" s="126">
        <v>10</v>
      </c>
      <c r="F12" s="126">
        <v>0</v>
      </c>
      <c r="G12" s="197" t="s">
        <v>486</v>
      </c>
      <c r="I12" s="480"/>
      <c r="J12" s="483"/>
      <c r="K12" s="483"/>
      <c r="L12" s="137" t="s">
        <v>29</v>
      </c>
      <c r="M12" s="126">
        <v>10</v>
      </c>
      <c r="N12" s="126">
        <v>0</v>
      </c>
      <c r="O12" s="197" t="s">
        <v>486</v>
      </c>
      <c r="Q12" s="480"/>
      <c r="R12" s="483"/>
      <c r="S12" s="483"/>
      <c r="T12" s="137" t="s">
        <v>29</v>
      </c>
      <c r="U12" s="126">
        <v>10</v>
      </c>
      <c r="V12" s="126">
        <v>0</v>
      </c>
      <c r="W12" s="197" t="s">
        <v>486</v>
      </c>
    </row>
    <row r="13" spans="1:23" ht="58.5" customHeight="1" thickBot="1">
      <c r="A13" s="480"/>
      <c r="B13" s="483"/>
      <c r="C13" s="483"/>
      <c r="D13" s="137" t="s">
        <v>30</v>
      </c>
      <c r="E13" s="126">
        <v>15</v>
      </c>
      <c r="F13" s="126">
        <v>0</v>
      </c>
      <c r="G13" s="126" t="s">
        <v>263</v>
      </c>
      <c r="I13" s="480"/>
      <c r="J13" s="483"/>
      <c r="K13" s="483"/>
      <c r="L13" s="137" t="s">
        <v>30</v>
      </c>
      <c r="M13" s="126">
        <v>15</v>
      </c>
      <c r="N13" s="126">
        <v>0</v>
      </c>
      <c r="O13" s="126" t="s">
        <v>263</v>
      </c>
      <c r="Q13" s="480"/>
      <c r="R13" s="483"/>
      <c r="S13" s="483"/>
      <c r="T13" s="137" t="s">
        <v>30</v>
      </c>
      <c r="U13" s="126">
        <v>15</v>
      </c>
      <c r="V13" s="126">
        <v>0</v>
      </c>
      <c r="W13" s="126" t="s">
        <v>263</v>
      </c>
    </row>
    <row r="14" spans="1:23" ht="42.75" customHeight="1" thickBot="1">
      <c r="A14" s="480"/>
      <c r="B14" s="483"/>
      <c r="C14" s="483"/>
      <c r="D14" s="137" t="s">
        <v>31</v>
      </c>
      <c r="E14" s="126">
        <v>10</v>
      </c>
      <c r="F14" s="126">
        <v>0</v>
      </c>
      <c r="G14" s="126" t="s">
        <v>487</v>
      </c>
      <c r="I14" s="480"/>
      <c r="J14" s="483"/>
      <c r="K14" s="483"/>
      <c r="L14" s="137" t="s">
        <v>31</v>
      </c>
      <c r="M14" s="126">
        <v>10</v>
      </c>
      <c r="N14" s="126">
        <v>0</v>
      </c>
      <c r="O14" s="126" t="s">
        <v>487</v>
      </c>
      <c r="Q14" s="480"/>
      <c r="R14" s="483"/>
      <c r="S14" s="483"/>
      <c r="T14" s="137" t="s">
        <v>31</v>
      </c>
      <c r="U14" s="126">
        <v>10</v>
      </c>
      <c r="V14" s="126">
        <v>0</v>
      </c>
      <c r="W14" s="126" t="s">
        <v>487</v>
      </c>
    </row>
    <row r="15" spans="1:23" ht="59.25" customHeight="1" thickBot="1">
      <c r="A15" s="480"/>
      <c r="B15" s="483"/>
      <c r="C15" s="483"/>
      <c r="D15" s="137" t="s">
        <v>32</v>
      </c>
      <c r="E15" s="126">
        <v>30</v>
      </c>
      <c r="F15" s="126">
        <v>0</v>
      </c>
      <c r="G15" s="126" t="s">
        <v>488</v>
      </c>
      <c r="I15" s="480"/>
      <c r="J15" s="483"/>
      <c r="K15" s="483"/>
      <c r="L15" s="137" t="s">
        <v>32</v>
      </c>
      <c r="M15" s="126">
        <v>30</v>
      </c>
      <c r="N15" s="126">
        <v>0</v>
      </c>
      <c r="O15" s="126" t="s">
        <v>488</v>
      </c>
      <c r="Q15" s="480"/>
      <c r="R15" s="483"/>
      <c r="S15" s="483"/>
      <c r="T15" s="137" t="s">
        <v>32</v>
      </c>
      <c r="U15" s="126">
        <v>30</v>
      </c>
      <c r="V15" s="126">
        <v>0</v>
      </c>
      <c r="W15" s="126" t="s">
        <v>488</v>
      </c>
    </row>
    <row r="16" spans="1:23" ht="13.5" thickBot="1">
      <c r="A16" s="481"/>
      <c r="B16" s="484"/>
      <c r="C16" s="484"/>
      <c r="D16" s="190" t="s">
        <v>33</v>
      </c>
      <c r="E16" s="151">
        <v>85</v>
      </c>
      <c r="F16" s="151">
        <v>15</v>
      </c>
      <c r="G16" s="151"/>
      <c r="I16" s="481"/>
      <c r="J16" s="484"/>
      <c r="K16" s="484"/>
      <c r="L16" s="190" t="s">
        <v>33</v>
      </c>
      <c r="M16" s="151">
        <v>85</v>
      </c>
      <c r="N16" s="151">
        <v>15</v>
      </c>
      <c r="O16" s="151"/>
      <c r="Q16" s="481"/>
      <c r="R16" s="484"/>
      <c r="S16" s="484"/>
      <c r="T16" s="190" t="s">
        <v>33</v>
      </c>
      <c r="U16" s="151">
        <v>85</v>
      </c>
      <c r="V16" s="151">
        <v>15</v>
      </c>
      <c r="W16" s="151"/>
    </row>
    <row r="17" spans="1:23">
      <c r="A17" s="132"/>
      <c r="B17" s="153"/>
      <c r="C17" s="153"/>
      <c r="D17" s="154"/>
      <c r="E17" s="132"/>
      <c r="F17" s="132"/>
      <c r="G17" s="132"/>
    </row>
    <row r="18" spans="1:23">
      <c r="A18" s="132"/>
      <c r="B18" s="153"/>
      <c r="C18" s="153"/>
      <c r="D18" s="154"/>
      <c r="E18" s="132"/>
      <c r="F18" s="132"/>
      <c r="G18" s="132"/>
    </row>
    <row r="19" spans="1:23">
      <c r="A19" s="132"/>
      <c r="B19" s="153"/>
      <c r="C19" s="153"/>
      <c r="D19" s="154"/>
      <c r="E19" s="132"/>
      <c r="F19" s="132"/>
      <c r="G19" s="132"/>
    </row>
    <row r="20" spans="1:23" ht="15.75" customHeight="1">
      <c r="A20" s="477"/>
      <c r="B20" s="477"/>
      <c r="C20" s="415" t="s">
        <v>34</v>
      </c>
      <c r="D20" s="415"/>
      <c r="E20" s="415"/>
      <c r="F20" s="457" t="s">
        <v>215</v>
      </c>
      <c r="G20" s="457"/>
    </row>
    <row r="21" spans="1:23" ht="15.75" customHeight="1">
      <c r="A21" s="477"/>
      <c r="B21" s="477"/>
      <c r="C21" s="415"/>
      <c r="D21" s="415"/>
      <c r="E21" s="415"/>
      <c r="F21" s="457" t="s">
        <v>49</v>
      </c>
      <c r="G21" s="457"/>
    </row>
    <row r="22" spans="1:23" ht="15.75" customHeight="1">
      <c r="A22" s="477"/>
      <c r="B22" s="477"/>
      <c r="C22" s="415"/>
      <c r="D22" s="415"/>
      <c r="E22" s="415"/>
      <c r="F22" s="469" t="s">
        <v>222</v>
      </c>
      <c r="G22" s="470"/>
    </row>
    <row r="23" spans="1:23" ht="13.5" thickBot="1">
      <c r="A23" s="132"/>
      <c r="B23" s="153"/>
      <c r="C23" s="153"/>
      <c r="D23" s="154"/>
      <c r="E23" s="132"/>
      <c r="F23" s="132"/>
      <c r="G23" s="132"/>
    </row>
    <row r="24" spans="1:23" ht="13.5" thickBot="1">
      <c r="A24" s="471" t="s">
        <v>15</v>
      </c>
      <c r="B24" s="488" t="s">
        <v>16</v>
      </c>
      <c r="C24" s="489"/>
      <c r="D24" s="471" t="s">
        <v>17</v>
      </c>
      <c r="E24" s="488" t="s">
        <v>409</v>
      </c>
      <c r="F24" s="489"/>
      <c r="G24" s="479" t="s">
        <v>19</v>
      </c>
      <c r="I24" s="471" t="s">
        <v>15</v>
      </c>
      <c r="J24" s="488" t="s">
        <v>16</v>
      </c>
      <c r="K24" s="489"/>
      <c r="L24" s="471" t="s">
        <v>17</v>
      </c>
      <c r="M24" s="488" t="s">
        <v>409</v>
      </c>
      <c r="N24" s="489"/>
      <c r="O24" s="479" t="s">
        <v>19</v>
      </c>
      <c r="Q24" s="471" t="s">
        <v>15</v>
      </c>
      <c r="R24" s="488" t="s">
        <v>16</v>
      </c>
      <c r="S24" s="489"/>
      <c r="T24" s="471" t="s">
        <v>17</v>
      </c>
      <c r="U24" s="488" t="s">
        <v>409</v>
      </c>
      <c r="V24" s="489"/>
      <c r="W24" s="479" t="s">
        <v>19</v>
      </c>
    </row>
    <row r="25" spans="1:23">
      <c r="A25" s="487"/>
      <c r="B25" s="135" t="s">
        <v>20</v>
      </c>
      <c r="C25" s="135" t="s">
        <v>22</v>
      </c>
      <c r="D25" s="487"/>
      <c r="E25" s="471" t="s">
        <v>24</v>
      </c>
      <c r="F25" s="471" t="s">
        <v>25</v>
      </c>
      <c r="G25" s="480"/>
      <c r="I25" s="487"/>
      <c r="J25" s="135" t="s">
        <v>20</v>
      </c>
      <c r="K25" s="135" t="s">
        <v>22</v>
      </c>
      <c r="L25" s="487"/>
      <c r="M25" s="471" t="s">
        <v>24</v>
      </c>
      <c r="N25" s="471" t="s">
        <v>25</v>
      </c>
      <c r="O25" s="480"/>
      <c r="Q25" s="487"/>
      <c r="R25" s="135" t="s">
        <v>20</v>
      </c>
      <c r="S25" s="135" t="s">
        <v>22</v>
      </c>
      <c r="T25" s="487"/>
      <c r="U25" s="471" t="s">
        <v>24</v>
      </c>
      <c r="V25" s="471" t="s">
        <v>25</v>
      </c>
      <c r="W25" s="480"/>
    </row>
    <row r="26" spans="1:23" ht="64.5" thickBot="1">
      <c r="A26" s="472"/>
      <c r="B26" s="137" t="s">
        <v>21</v>
      </c>
      <c r="C26" s="137" t="s">
        <v>23</v>
      </c>
      <c r="D26" s="472"/>
      <c r="E26" s="472"/>
      <c r="F26" s="472"/>
      <c r="G26" s="481"/>
      <c r="I26" s="472"/>
      <c r="J26" s="137" t="s">
        <v>21</v>
      </c>
      <c r="K26" s="137" t="s">
        <v>23</v>
      </c>
      <c r="L26" s="472"/>
      <c r="M26" s="472"/>
      <c r="N26" s="472"/>
      <c r="O26" s="481"/>
      <c r="Q26" s="472"/>
      <c r="R26" s="137" t="s">
        <v>21</v>
      </c>
      <c r="S26" s="137" t="s">
        <v>23</v>
      </c>
      <c r="T26" s="472"/>
      <c r="U26" s="472"/>
      <c r="V26" s="472"/>
      <c r="W26" s="481"/>
    </row>
    <row r="27" spans="1:23" ht="102.75" thickBot="1">
      <c r="A27" s="479" t="str">
        <f>'Mapa de Riesgos.'!M37</f>
        <v>Revisión y evaluación permanente de los procesos disciplinarios a través de reuniones del profesional comisionado y del delegado.</v>
      </c>
      <c r="B27" s="482" t="s">
        <v>382</v>
      </c>
      <c r="C27" s="482"/>
      <c r="D27" s="137" t="s">
        <v>26</v>
      </c>
      <c r="E27" s="126">
        <v>15</v>
      </c>
      <c r="F27" s="126">
        <v>0</v>
      </c>
      <c r="G27" s="125" t="s">
        <v>483</v>
      </c>
      <c r="I27" s="479" t="str">
        <f>'[2]Mapa de Riesgos'!N64</f>
        <v>Documentación del proceso de Gestión Documental y de las tablas de retención documental, en los cuales se establecen los controles y medidas de protección de los Documentos</v>
      </c>
      <c r="J27" s="482" t="s">
        <v>382</v>
      </c>
      <c r="K27" s="482"/>
      <c r="L27" s="142" t="s">
        <v>26</v>
      </c>
      <c r="M27" s="125">
        <v>15</v>
      </c>
      <c r="N27" s="125">
        <v>0</v>
      </c>
      <c r="O27" s="125" t="s">
        <v>483</v>
      </c>
      <c r="Q27" s="479" t="str">
        <f>'[2]Mapa de Riesgos'!V64</f>
        <v>Bimestral</v>
      </c>
      <c r="R27" s="482" t="s">
        <v>382</v>
      </c>
      <c r="S27" s="482"/>
      <c r="T27" s="142" t="s">
        <v>26</v>
      </c>
      <c r="U27" s="125">
        <v>15</v>
      </c>
      <c r="V27" s="125">
        <v>0</v>
      </c>
      <c r="W27" s="125" t="s">
        <v>483</v>
      </c>
    </row>
    <row r="28" spans="1:23">
      <c r="A28" s="480"/>
      <c r="B28" s="483"/>
      <c r="C28" s="483"/>
      <c r="D28" s="482" t="s">
        <v>27</v>
      </c>
      <c r="E28" s="440">
        <v>5</v>
      </c>
      <c r="F28" s="440">
        <v>0</v>
      </c>
      <c r="G28" s="440" t="s">
        <v>484</v>
      </c>
      <c r="I28" s="480"/>
      <c r="J28" s="483"/>
      <c r="K28" s="483"/>
      <c r="L28" s="482" t="s">
        <v>27</v>
      </c>
      <c r="M28" s="440">
        <v>5</v>
      </c>
      <c r="N28" s="440">
        <v>0</v>
      </c>
      <c r="O28" s="440" t="s">
        <v>484</v>
      </c>
      <c r="Q28" s="480"/>
      <c r="R28" s="483"/>
      <c r="S28" s="483"/>
      <c r="T28" s="482" t="s">
        <v>27</v>
      </c>
      <c r="U28" s="440">
        <v>5</v>
      </c>
      <c r="V28" s="440">
        <v>0</v>
      </c>
      <c r="W28" s="440" t="s">
        <v>484</v>
      </c>
    </row>
    <row r="29" spans="1:23" ht="41.25" customHeight="1" thickBot="1">
      <c r="A29" s="480"/>
      <c r="B29" s="483"/>
      <c r="C29" s="483"/>
      <c r="D29" s="484"/>
      <c r="E29" s="441"/>
      <c r="F29" s="441"/>
      <c r="G29" s="441"/>
      <c r="I29" s="480"/>
      <c r="J29" s="483"/>
      <c r="K29" s="483"/>
      <c r="L29" s="484"/>
      <c r="M29" s="441"/>
      <c r="N29" s="441"/>
      <c r="O29" s="441"/>
      <c r="Q29" s="480"/>
      <c r="R29" s="483"/>
      <c r="S29" s="483"/>
      <c r="T29" s="484"/>
      <c r="U29" s="441"/>
      <c r="V29" s="441"/>
      <c r="W29" s="441"/>
    </row>
    <row r="30" spans="1:23" ht="24" customHeight="1" thickBot="1">
      <c r="A30" s="480"/>
      <c r="B30" s="483"/>
      <c r="C30" s="483"/>
      <c r="D30" s="137" t="s">
        <v>28</v>
      </c>
      <c r="E30" s="126">
        <v>0</v>
      </c>
      <c r="F30" s="126">
        <v>15</v>
      </c>
      <c r="G30" s="126"/>
      <c r="I30" s="480"/>
      <c r="J30" s="483"/>
      <c r="K30" s="483"/>
      <c r="L30" s="137" t="s">
        <v>28</v>
      </c>
      <c r="M30" s="126">
        <v>0</v>
      </c>
      <c r="N30" s="126">
        <v>15</v>
      </c>
      <c r="O30" s="126" t="s">
        <v>485</v>
      </c>
      <c r="Q30" s="480"/>
      <c r="R30" s="483"/>
      <c r="S30" s="483"/>
      <c r="T30" s="137" t="s">
        <v>28</v>
      </c>
      <c r="U30" s="126">
        <v>0</v>
      </c>
      <c r="V30" s="126">
        <v>15</v>
      </c>
      <c r="W30" s="126" t="s">
        <v>485</v>
      </c>
    </row>
    <row r="31" spans="1:23" ht="34.5" customHeight="1" thickBot="1">
      <c r="A31" s="480"/>
      <c r="B31" s="483"/>
      <c r="C31" s="483"/>
      <c r="D31" s="137" t="s">
        <v>29</v>
      </c>
      <c r="E31" s="126">
        <v>10</v>
      </c>
      <c r="F31" s="126">
        <v>0</v>
      </c>
      <c r="G31" s="197" t="s">
        <v>486</v>
      </c>
      <c r="I31" s="480"/>
      <c r="J31" s="483"/>
      <c r="K31" s="483"/>
      <c r="L31" s="137" t="s">
        <v>29</v>
      </c>
      <c r="M31" s="126">
        <v>10</v>
      </c>
      <c r="N31" s="126">
        <v>0</v>
      </c>
      <c r="O31" s="197" t="s">
        <v>486</v>
      </c>
      <c r="Q31" s="480"/>
      <c r="R31" s="483"/>
      <c r="S31" s="483"/>
      <c r="T31" s="137" t="s">
        <v>29</v>
      </c>
      <c r="U31" s="126">
        <v>10</v>
      </c>
      <c r="V31" s="126">
        <v>0</v>
      </c>
      <c r="W31" s="197" t="s">
        <v>486</v>
      </c>
    </row>
    <row r="32" spans="1:23" ht="55.5" customHeight="1" thickBot="1">
      <c r="A32" s="480"/>
      <c r="B32" s="483"/>
      <c r="C32" s="483"/>
      <c r="D32" s="137" t="s">
        <v>30</v>
      </c>
      <c r="E32" s="126">
        <v>15</v>
      </c>
      <c r="F32" s="126">
        <v>0</v>
      </c>
      <c r="G32" s="126" t="s">
        <v>263</v>
      </c>
      <c r="I32" s="480"/>
      <c r="J32" s="483"/>
      <c r="K32" s="483"/>
      <c r="L32" s="137" t="s">
        <v>30</v>
      </c>
      <c r="M32" s="126">
        <v>15</v>
      </c>
      <c r="N32" s="126">
        <v>0</v>
      </c>
      <c r="O32" s="126" t="s">
        <v>263</v>
      </c>
      <c r="Q32" s="480"/>
      <c r="R32" s="483"/>
      <c r="S32" s="483"/>
      <c r="T32" s="137" t="s">
        <v>30</v>
      </c>
      <c r="U32" s="126">
        <v>15</v>
      </c>
      <c r="V32" s="126">
        <v>0</v>
      </c>
      <c r="W32" s="126" t="s">
        <v>263</v>
      </c>
    </row>
    <row r="33" spans="1:23" ht="90" thickBot="1">
      <c r="A33" s="480"/>
      <c r="B33" s="483"/>
      <c r="C33" s="483"/>
      <c r="D33" s="137" t="s">
        <v>31</v>
      </c>
      <c r="E33" s="126">
        <v>10</v>
      </c>
      <c r="F33" s="126">
        <v>0</v>
      </c>
      <c r="G33" s="126" t="s">
        <v>487</v>
      </c>
      <c r="I33" s="480"/>
      <c r="J33" s="483"/>
      <c r="K33" s="483"/>
      <c r="L33" s="137" t="s">
        <v>31</v>
      </c>
      <c r="M33" s="126">
        <v>10</v>
      </c>
      <c r="N33" s="126">
        <v>0</v>
      </c>
      <c r="O33" s="126" t="s">
        <v>487</v>
      </c>
      <c r="Q33" s="480"/>
      <c r="R33" s="483"/>
      <c r="S33" s="483"/>
      <c r="T33" s="137" t="s">
        <v>31</v>
      </c>
      <c r="U33" s="126">
        <v>10</v>
      </c>
      <c r="V33" s="126">
        <v>0</v>
      </c>
      <c r="W33" s="126" t="s">
        <v>487</v>
      </c>
    </row>
    <row r="34" spans="1:23" ht="102.75" thickBot="1">
      <c r="A34" s="480"/>
      <c r="B34" s="483"/>
      <c r="C34" s="483"/>
      <c r="D34" s="137" t="s">
        <v>32</v>
      </c>
      <c r="E34" s="126">
        <v>30</v>
      </c>
      <c r="F34" s="126"/>
      <c r="G34" s="126" t="s">
        <v>488</v>
      </c>
      <c r="I34" s="480"/>
      <c r="J34" s="483"/>
      <c r="K34" s="483"/>
      <c r="L34" s="137" t="s">
        <v>32</v>
      </c>
      <c r="M34" s="126">
        <v>30</v>
      </c>
      <c r="N34" s="126">
        <v>0</v>
      </c>
      <c r="O34" s="126" t="s">
        <v>488</v>
      </c>
      <c r="Q34" s="480"/>
      <c r="R34" s="483"/>
      <c r="S34" s="483"/>
      <c r="T34" s="137" t="s">
        <v>32</v>
      </c>
      <c r="U34" s="126">
        <v>30</v>
      </c>
      <c r="V34" s="126">
        <v>0</v>
      </c>
      <c r="W34" s="126" t="s">
        <v>488</v>
      </c>
    </row>
    <row r="35" spans="1:23" ht="13.5" thickBot="1">
      <c r="A35" s="481"/>
      <c r="B35" s="484"/>
      <c r="C35" s="484"/>
      <c r="D35" s="190" t="s">
        <v>33</v>
      </c>
      <c r="E35" s="151">
        <v>85</v>
      </c>
      <c r="F35" s="151">
        <v>15</v>
      </c>
      <c r="G35" s="151"/>
      <c r="I35" s="481"/>
      <c r="J35" s="484"/>
      <c r="K35" s="484"/>
      <c r="L35" s="190" t="s">
        <v>33</v>
      </c>
      <c r="M35" s="151">
        <v>85</v>
      </c>
      <c r="N35" s="151">
        <v>15</v>
      </c>
      <c r="O35" s="151"/>
      <c r="Q35" s="481"/>
      <c r="R35" s="484"/>
      <c r="S35" s="484"/>
      <c r="T35" s="190" t="s">
        <v>33</v>
      </c>
      <c r="U35" s="151">
        <v>85</v>
      </c>
      <c r="V35" s="151">
        <v>15</v>
      </c>
      <c r="W35" s="151"/>
    </row>
    <row r="36" spans="1:23">
      <c r="A36" s="132"/>
      <c r="B36" s="153"/>
      <c r="C36" s="153"/>
      <c r="D36" s="154"/>
      <c r="E36" s="132"/>
      <c r="F36" s="132"/>
      <c r="G36" s="132"/>
    </row>
    <row r="37" spans="1:23">
      <c r="A37" s="132"/>
      <c r="B37" s="153"/>
      <c r="C37" s="153"/>
      <c r="D37" s="154"/>
      <c r="E37" s="132"/>
      <c r="F37" s="132"/>
      <c r="G37" s="132"/>
    </row>
    <row r="38" spans="1:23">
      <c r="A38" s="133"/>
      <c r="B38" s="133"/>
      <c r="C38" s="133"/>
      <c r="D38" s="133"/>
      <c r="E38" s="133"/>
      <c r="F38" s="133"/>
      <c r="G38" s="133"/>
    </row>
    <row r="39" spans="1:23" ht="15.75" customHeight="1">
      <c r="A39" s="477"/>
      <c r="B39" s="477"/>
      <c r="C39" s="415" t="s">
        <v>34</v>
      </c>
      <c r="D39" s="415"/>
      <c r="E39" s="415"/>
      <c r="F39" s="457" t="s">
        <v>215</v>
      </c>
      <c r="G39" s="457"/>
    </row>
    <row r="40" spans="1:23" ht="15.75" customHeight="1">
      <c r="A40" s="477"/>
      <c r="B40" s="477"/>
      <c r="C40" s="415"/>
      <c r="D40" s="415"/>
      <c r="E40" s="415"/>
      <c r="F40" s="457" t="s">
        <v>49</v>
      </c>
      <c r="G40" s="457"/>
    </row>
    <row r="41" spans="1:23" ht="15.75" customHeight="1">
      <c r="A41" s="477"/>
      <c r="B41" s="477"/>
      <c r="C41" s="415"/>
      <c r="D41" s="415"/>
      <c r="E41" s="415"/>
      <c r="F41" s="469" t="s">
        <v>222</v>
      </c>
      <c r="G41" s="470"/>
    </row>
    <row r="42" spans="1:23" ht="13.5" thickBot="1">
      <c r="A42" s="132"/>
      <c r="B42" s="153"/>
      <c r="C42" s="153"/>
      <c r="D42" s="154"/>
      <c r="E42" s="132"/>
      <c r="F42" s="132"/>
      <c r="G42" s="132"/>
    </row>
    <row r="43" spans="1:23" ht="13.5" thickBot="1">
      <c r="A43" s="471" t="s">
        <v>15</v>
      </c>
      <c r="B43" s="488" t="s">
        <v>16</v>
      </c>
      <c r="C43" s="489"/>
      <c r="D43" s="471" t="s">
        <v>17</v>
      </c>
      <c r="E43" s="488" t="s">
        <v>409</v>
      </c>
      <c r="F43" s="489"/>
      <c r="G43" s="479" t="s">
        <v>19</v>
      </c>
      <c r="I43" s="471" t="s">
        <v>15</v>
      </c>
      <c r="J43" s="488" t="s">
        <v>16</v>
      </c>
      <c r="K43" s="489"/>
      <c r="L43" s="471" t="s">
        <v>17</v>
      </c>
      <c r="M43" s="488" t="s">
        <v>409</v>
      </c>
      <c r="N43" s="489"/>
      <c r="O43" s="479" t="s">
        <v>19</v>
      </c>
    </row>
    <row r="44" spans="1:23">
      <c r="A44" s="487"/>
      <c r="B44" s="135" t="s">
        <v>20</v>
      </c>
      <c r="C44" s="135" t="s">
        <v>22</v>
      </c>
      <c r="D44" s="487"/>
      <c r="E44" s="471" t="s">
        <v>24</v>
      </c>
      <c r="F44" s="471" t="s">
        <v>25</v>
      </c>
      <c r="G44" s="480"/>
      <c r="I44" s="487"/>
      <c r="J44" s="135" t="s">
        <v>20</v>
      </c>
      <c r="K44" s="135" t="s">
        <v>22</v>
      </c>
      <c r="L44" s="487"/>
      <c r="M44" s="471" t="s">
        <v>24</v>
      </c>
      <c r="N44" s="471" t="s">
        <v>25</v>
      </c>
      <c r="O44" s="480"/>
    </row>
    <row r="45" spans="1:23" ht="64.5" thickBot="1">
      <c r="A45" s="472"/>
      <c r="B45" s="137" t="s">
        <v>21</v>
      </c>
      <c r="C45" s="137" t="s">
        <v>23</v>
      </c>
      <c r="D45" s="472"/>
      <c r="E45" s="472"/>
      <c r="F45" s="472"/>
      <c r="G45" s="481"/>
      <c r="I45" s="472"/>
      <c r="J45" s="137" t="s">
        <v>21</v>
      </c>
      <c r="K45" s="137" t="s">
        <v>23</v>
      </c>
      <c r="L45" s="472"/>
      <c r="M45" s="472"/>
      <c r="N45" s="472"/>
      <c r="O45" s="481"/>
    </row>
    <row r="46" spans="1:23" ht="59.25" customHeight="1" thickBot="1">
      <c r="A46" s="479"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482" t="s">
        <v>382</v>
      </c>
      <c r="C46" s="482"/>
      <c r="D46" s="137" t="s">
        <v>26</v>
      </c>
      <c r="E46" s="126">
        <v>15</v>
      </c>
      <c r="F46" s="126">
        <v>0</v>
      </c>
      <c r="G46" s="126" t="s">
        <v>489</v>
      </c>
      <c r="I46" s="479"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82" t="s">
        <v>382</v>
      </c>
      <c r="K46" s="482"/>
      <c r="L46" s="142" t="s">
        <v>26</v>
      </c>
      <c r="M46" s="125">
        <v>15</v>
      </c>
      <c r="N46" s="125">
        <v>0</v>
      </c>
      <c r="O46" s="125" t="s">
        <v>483</v>
      </c>
    </row>
    <row r="47" spans="1:23" ht="45.75" customHeight="1">
      <c r="A47" s="480"/>
      <c r="B47" s="483"/>
      <c r="C47" s="483"/>
      <c r="D47" s="482" t="s">
        <v>27</v>
      </c>
      <c r="E47" s="440">
        <v>5</v>
      </c>
      <c r="F47" s="440">
        <v>0</v>
      </c>
      <c r="G47" s="538" t="s">
        <v>490</v>
      </c>
      <c r="H47" s="198"/>
      <c r="I47" s="480"/>
      <c r="J47" s="483"/>
      <c r="K47" s="483"/>
      <c r="L47" s="482" t="s">
        <v>27</v>
      </c>
      <c r="M47" s="440">
        <v>5</v>
      </c>
      <c r="N47" s="440">
        <v>0</v>
      </c>
      <c r="O47" s="440" t="s">
        <v>484</v>
      </c>
    </row>
    <row r="48" spans="1:23" ht="13.5" thickBot="1">
      <c r="A48" s="480"/>
      <c r="B48" s="483"/>
      <c r="C48" s="483"/>
      <c r="D48" s="484"/>
      <c r="E48" s="441"/>
      <c r="F48" s="441"/>
      <c r="G48" s="539"/>
      <c r="H48" s="198"/>
      <c r="I48" s="480"/>
      <c r="J48" s="483"/>
      <c r="K48" s="483"/>
      <c r="L48" s="484"/>
      <c r="M48" s="441"/>
      <c r="N48" s="441"/>
      <c r="O48" s="441"/>
    </row>
    <row r="49" spans="1:15" ht="19.5" customHeight="1" thickBot="1">
      <c r="A49" s="480"/>
      <c r="B49" s="483"/>
      <c r="C49" s="483"/>
      <c r="D49" s="137" t="s">
        <v>28</v>
      </c>
      <c r="E49" s="126">
        <v>0</v>
      </c>
      <c r="F49" s="126">
        <v>15</v>
      </c>
      <c r="G49" s="126"/>
      <c r="I49" s="480"/>
      <c r="J49" s="483"/>
      <c r="K49" s="483"/>
      <c r="L49" s="137" t="s">
        <v>28</v>
      </c>
      <c r="M49" s="126">
        <v>0</v>
      </c>
      <c r="N49" s="126">
        <v>15</v>
      </c>
      <c r="O49" s="126" t="s">
        <v>485</v>
      </c>
    </row>
    <row r="50" spans="1:15" ht="33.75" customHeight="1" thickBot="1">
      <c r="A50" s="480"/>
      <c r="B50" s="483"/>
      <c r="C50" s="483"/>
      <c r="D50" s="137" t="s">
        <v>29</v>
      </c>
      <c r="E50" s="126">
        <v>10</v>
      </c>
      <c r="F50" s="126">
        <v>0</v>
      </c>
      <c r="G50" s="197" t="s">
        <v>486</v>
      </c>
      <c r="I50" s="480"/>
      <c r="J50" s="483"/>
      <c r="K50" s="483"/>
      <c r="L50" s="137" t="s">
        <v>29</v>
      </c>
      <c r="M50" s="126">
        <v>10</v>
      </c>
      <c r="N50" s="126">
        <v>0</v>
      </c>
      <c r="O50" s="197" t="s">
        <v>486</v>
      </c>
    </row>
    <row r="51" spans="1:15" ht="115.5" thickBot="1">
      <c r="A51" s="480"/>
      <c r="B51" s="483"/>
      <c r="C51" s="483"/>
      <c r="D51" s="137" t="s">
        <v>30</v>
      </c>
      <c r="E51" s="126">
        <v>15</v>
      </c>
      <c r="F51" s="126">
        <v>0</v>
      </c>
      <c r="G51" s="126" t="s">
        <v>263</v>
      </c>
      <c r="I51" s="480"/>
      <c r="J51" s="483"/>
      <c r="K51" s="483"/>
      <c r="L51" s="137" t="s">
        <v>30</v>
      </c>
      <c r="M51" s="126">
        <v>15</v>
      </c>
      <c r="N51" s="126">
        <v>0</v>
      </c>
      <c r="O51" s="126" t="s">
        <v>263</v>
      </c>
    </row>
    <row r="52" spans="1:15" ht="90" thickBot="1">
      <c r="A52" s="480"/>
      <c r="B52" s="483"/>
      <c r="C52" s="483"/>
      <c r="D52" s="137" t="s">
        <v>31</v>
      </c>
      <c r="E52" s="126">
        <v>10</v>
      </c>
      <c r="F52" s="126">
        <v>0</v>
      </c>
      <c r="G52" s="126" t="s">
        <v>491</v>
      </c>
      <c r="I52" s="480"/>
      <c r="J52" s="483"/>
      <c r="K52" s="483"/>
      <c r="L52" s="137" t="s">
        <v>31</v>
      </c>
      <c r="M52" s="126">
        <v>10</v>
      </c>
      <c r="N52" s="126">
        <v>0</v>
      </c>
      <c r="O52" s="126" t="s">
        <v>487</v>
      </c>
    </row>
    <row r="53" spans="1:15" ht="74.25" customHeight="1" thickBot="1">
      <c r="A53" s="480"/>
      <c r="B53" s="483"/>
      <c r="C53" s="483"/>
      <c r="D53" s="137" t="s">
        <v>32</v>
      </c>
      <c r="E53" s="126">
        <v>30</v>
      </c>
      <c r="F53" s="126">
        <v>0</v>
      </c>
      <c r="G53" s="186" t="s">
        <v>492</v>
      </c>
      <c r="I53" s="480"/>
      <c r="J53" s="483"/>
      <c r="K53" s="483"/>
      <c r="L53" s="137" t="s">
        <v>32</v>
      </c>
      <c r="M53" s="126">
        <v>30</v>
      </c>
      <c r="N53" s="126">
        <v>0</v>
      </c>
      <c r="O53" s="126" t="s">
        <v>488</v>
      </c>
    </row>
    <row r="54" spans="1:15" ht="16.5" customHeight="1" thickBot="1">
      <c r="A54" s="481"/>
      <c r="B54" s="484"/>
      <c r="C54" s="484"/>
      <c r="D54" s="190" t="s">
        <v>33</v>
      </c>
      <c r="E54" s="151">
        <v>85</v>
      </c>
      <c r="F54" s="151">
        <v>15</v>
      </c>
      <c r="G54" s="151"/>
      <c r="I54" s="481"/>
      <c r="J54" s="484"/>
      <c r="K54" s="484"/>
      <c r="L54" s="190" t="s">
        <v>33</v>
      </c>
      <c r="M54" s="151">
        <v>85</v>
      </c>
      <c r="N54" s="151">
        <v>15</v>
      </c>
      <c r="O54" s="151"/>
    </row>
    <row r="55" spans="1:15">
      <c r="A55" s="133"/>
      <c r="B55" s="133"/>
      <c r="C55" s="133"/>
      <c r="D55" s="133"/>
      <c r="E55" s="133"/>
      <c r="F55" s="133"/>
      <c r="G55" s="133"/>
    </row>
    <row r="56" spans="1:15" ht="13.5" thickBot="1">
      <c r="A56" s="133"/>
      <c r="B56" s="133"/>
      <c r="C56" s="133"/>
      <c r="D56" s="133"/>
      <c r="E56" s="133"/>
      <c r="F56" s="133"/>
      <c r="G56" s="133"/>
    </row>
    <row r="57" spans="1:15">
      <c r="A57" s="504" t="s">
        <v>182</v>
      </c>
      <c r="B57" s="505"/>
      <c r="C57" s="506"/>
      <c r="D57" s="510" t="s">
        <v>183</v>
      </c>
      <c r="E57" s="511"/>
      <c r="F57" s="511"/>
      <c r="G57" s="512"/>
    </row>
    <row r="58" spans="1:15">
      <c r="A58" s="507"/>
      <c r="B58" s="508"/>
      <c r="C58" s="509"/>
      <c r="D58" s="513" t="s">
        <v>184</v>
      </c>
      <c r="E58" s="514"/>
      <c r="F58" s="514"/>
      <c r="G58" s="515"/>
    </row>
    <row r="59" spans="1:15">
      <c r="A59" s="507"/>
      <c r="B59" s="508"/>
      <c r="C59" s="509"/>
      <c r="D59" s="513" t="s">
        <v>185</v>
      </c>
      <c r="E59" s="514"/>
      <c r="F59" s="514"/>
      <c r="G59" s="515"/>
    </row>
    <row r="60" spans="1:15">
      <c r="A60" s="532" t="s">
        <v>186</v>
      </c>
      <c r="B60" s="533"/>
      <c r="C60" s="534"/>
      <c r="D60" s="497">
        <v>0</v>
      </c>
      <c r="E60" s="498"/>
      <c r="F60" s="498"/>
      <c r="G60" s="499"/>
    </row>
    <row r="61" spans="1:15">
      <c r="A61" s="532" t="s">
        <v>187</v>
      </c>
      <c r="B61" s="533"/>
      <c r="C61" s="534"/>
      <c r="D61" s="497">
        <v>1</v>
      </c>
      <c r="E61" s="498"/>
      <c r="F61" s="498"/>
      <c r="G61" s="499"/>
    </row>
    <row r="62" spans="1:15" ht="13.5" thickBot="1">
      <c r="A62" s="535" t="s">
        <v>188</v>
      </c>
      <c r="B62" s="536"/>
      <c r="C62" s="537"/>
      <c r="D62" s="500">
        <v>2</v>
      </c>
      <c r="E62" s="501"/>
      <c r="F62" s="501"/>
      <c r="G62" s="502"/>
    </row>
    <row r="63" spans="1:15">
      <c r="A63" s="133"/>
      <c r="B63" s="133"/>
      <c r="C63" s="133"/>
      <c r="D63" s="133"/>
      <c r="E63" s="133"/>
      <c r="F63" s="133"/>
      <c r="G63" s="133"/>
    </row>
    <row r="64" spans="1:15">
      <c r="A64" s="503" t="s">
        <v>458</v>
      </c>
      <c r="B64" s="503"/>
      <c r="C64" s="503"/>
      <c r="D64" s="503"/>
      <c r="E64" s="503"/>
      <c r="F64" s="503"/>
      <c r="G64" s="503"/>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43079638</cp:lastModifiedBy>
  <cp:lastPrinted>2012-10-20T12:15:06Z</cp:lastPrinted>
  <dcterms:created xsi:type="dcterms:W3CDTF">2006-06-07T15:38:38Z</dcterms:created>
  <dcterms:modified xsi:type="dcterms:W3CDTF">2024-04-18T19:57:02Z</dcterms:modified>
</cp:coreProperties>
</file>