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160"/>
  </bookViews>
  <sheets>
    <sheet name="FPI-14" sheetId="1" r:id="rId1"/>
    <sheet name="Hoja2" sheetId="2" state="hidden" r:id="rId2"/>
    <sheet name="seg-con directrices " sheetId="3" state="hidden" r:id="rId3"/>
  </sheets>
  <definedNames>
    <definedName name="_Hlk525826210" localSheetId="0">'FPI-14'!#REF!</definedName>
    <definedName name="_Hlk525855840" localSheetId="0">'FPI-14'!#REF!</definedName>
    <definedName name="_xlnm.Print_Area" localSheetId="0">'FPI-14'!$A$1:$M$22</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X12" i="3"/>
  <c r="Y19"/>
  <c r="Y20" s="1"/>
  <c r="T19"/>
  <c r="T20" s="1"/>
  <c r="X18"/>
  <c r="X17"/>
  <c r="X9"/>
  <c r="X8"/>
  <c r="X7"/>
  <c r="X5"/>
  <c r="X4"/>
  <c r="W3" i="2"/>
  <c r="V3"/>
  <c r="G3" s="1"/>
  <c r="X19" i="3" l="1"/>
  <c r="X20" s="1"/>
</calcChain>
</file>

<file path=xl/sharedStrings.xml><?xml version="1.0" encoding="utf-8"?>
<sst xmlns="http://schemas.openxmlformats.org/spreadsheetml/2006/main" count="263" uniqueCount="118">
  <si>
    <t>PROCESO</t>
  </si>
  <si>
    <t>PROYECTO</t>
  </si>
  <si>
    <t>INDICADOR DE RESULTADO</t>
  </si>
  <si>
    <t>META</t>
  </si>
  <si>
    <t>TRIMESTRE 1</t>
  </si>
  <si>
    <t>%</t>
  </si>
  <si>
    <t>TRIMESTRE 2</t>
  </si>
  <si>
    <t>SEMESTRE 1</t>
  </si>
  <si>
    <t>TRIMESTRE 3</t>
  </si>
  <si>
    <t>TRIMESTRE 4</t>
  </si>
  <si>
    <t>SEMESTRE 2</t>
  </si>
  <si>
    <t xml:space="preserve">SEGUIMIENTO AL PLAN ESTRATÉGICO INSTITUCIONAL </t>
  </si>
  <si>
    <t xml:space="preserve">OBJETIVO DE CALIDAD </t>
  </si>
  <si>
    <t>TR1</t>
  </si>
  <si>
    <t>TR2</t>
  </si>
  <si>
    <t>S1</t>
  </si>
  <si>
    <t>TR3</t>
  </si>
  <si>
    <t>TR4</t>
  </si>
  <si>
    <t>S2</t>
  </si>
  <si>
    <t>TOTAL VIGENCIA</t>
  </si>
  <si>
    <t>PEI ACUMULADO</t>
  </si>
  <si>
    <t>ACCIONES SEGÚN RESULTADOS DEL PERIODO EVALUADO</t>
  </si>
  <si>
    <t>ACCIONES SEGÚN RESULTADO  DEL PERIODO EVALUADO</t>
  </si>
  <si>
    <t>Promoción de los Derechos Humanos</t>
  </si>
  <si>
    <t>Observatorio en salud</t>
  </si>
  <si>
    <t>Red de personeros estudiantiles</t>
  </si>
  <si>
    <t>Centro de Mediación de Conflictos</t>
  </si>
  <si>
    <t>Promoción de los Derechos Colectivos y del Ambiente</t>
  </si>
  <si>
    <t>Intervención en procesos Penales y de Familia</t>
  </si>
  <si>
    <t>Vigilancia Administrativa y de la Conducta Fiscal</t>
  </si>
  <si>
    <t>Atención al Ciudadano</t>
  </si>
  <si>
    <t>Gestión del Talento Humano</t>
  </si>
  <si>
    <t>Gestión de la Comunicación</t>
  </si>
  <si>
    <t>Gestión de Bienes y Servicios</t>
  </si>
  <si>
    <t>Planeación Institucional</t>
  </si>
  <si>
    <t>Diagnóstico para la implementación de un observatorio ambiental</t>
  </si>
  <si>
    <t>Fortalecimiento de la gestión de las veedurías</t>
  </si>
  <si>
    <t>Estructuración del Seminario en Penal</t>
  </si>
  <si>
    <t>Modernización tecnológica en el proceso de vigilancia administrativa</t>
  </si>
  <si>
    <t>Fortalecimiento del Sistema de Atención al Ciudadano</t>
  </si>
  <si>
    <t>Implementación del Sistema General de Seguridad y Salud en el Trabajo</t>
  </si>
  <si>
    <t>Fortalecimiento del Clima Organizacional</t>
  </si>
  <si>
    <t>Adecuación locacional de la entidad</t>
  </si>
  <si>
    <t>Sostenimiento y mejoramiento continuo del Sistema Integrado de Gestión</t>
  </si>
  <si>
    <t>Creación del Observatorio en Salud</t>
  </si>
  <si>
    <t>Creación de Red de personeros</t>
  </si>
  <si>
    <t>Creación del Centro de Mediación de Conflictos</t>
  </si>
  <si>
    <t>Informe de diagnóstico para la implementación del Observatorio Ambiental</t>
  </si>
  <si>
    <t>Seminario en Penal Anual</t>
  </si>
  <si>
    <t>Implementación de un software para la vigilancia Administrativa</t>
  </si>
  <si>
    <t xml:space="preserve">Software de PQRS parametrizado
</t>
  </si>
  <si>
    <t>Instalaciones reorganizadas para la atención al ciudadano</t>
  </si>
  <si>
    <t>Sistema General de Seguridad y Salud en el Trabajo</t>
  </si>
  <si>
    <t>Puestos de trabajo acondicionados</t>
  </si>
  <si>
    <t>Renovación de la Certificación ISO (ICONTEC)</t>
  </si>
  <si>
    <t>Entre 95% - 99%</t>
  </si>
  <si>
    <t xml:space="preserve">2017 (30%)
 2018 (60%)
2019 (100%)
</t>
  </si>
  <si>
    <t>Enero-Marzo 2017</t>
  </si>
  <si>
    <t>Abril-Junio 2017</t>
  </si>
  <si>
    <t>Enero-Junio 2017</t>
  </si>
  <si>
    <t xml:space="preserve">N° de veedores participando en eventos / N° de eventos programados por la personería anualmente </t>
  </si>
  <si>
    <t>Julio-Septiembre 2017</t>
  </si>
  <si>
    <t>OBJETIVO DE PROCESO</t>
  </si>
  <si>
    <t>Octubre-Diciembre 2017</t>
  </si>
  <si>
    <t>Julio-Diciembre 2017</t>
  </si>
  <si>
    <t>Componentes Gobierno en línea según lo establecido en el decreto 2573 de 2014.</t>
  </si>
  <si>
    <t xml:space="preserve">Estrategia de gobierno en línea implementada. </t>
  </si>
  <si>
    <t>Velar por la promoción y defensa de los Derechos Humanos y las garantías fundamentales de la comunidad itagüiseña.</t>
  </si>
  <si>
    <t>Proteger y restablecer los derechos humanos y fundamentales a través del ejercicio de los principios constitucionales, y legalidad y debido proceso.</t>
  </si>
  <si>
    <t>Ejercer la función disciplinaria y de vigilancia administrativa, de oficio por informe de servidor público o con ocasión de una queja, sobre hechos relacionados con la conducta desplegada por los servidores públicos del orden municipal tanto del nivel central como de sus entes descentralizados en ejercicio de sus funciones.</t>
  </si>
  <si>
    <t>Brindar atención con calidad a la ciudadanía en los diferentes servicios y trámites que presta la Personería, con el fin de satisfacer las necesidades de los usuarios, en el marco del alcance misional de la Entidad.</t>
  </si>
  <si>
    <t>Gestionar el talento humano de la Entidad, desde el ingreso hasta el retiro, contribuyendo al desarrollo de las potencialidades, destrezas y habilidades, optimizando la prestación de los servicios.</t>
  </si>
  <si>
    <t>Desarrollar estrategias comunicacionales que permitan la interacción con los diferentes públicos de la entidad en el cumplimiento de su filosofía institucional posicionando la imagen corporativa.</t>
  </si>
  <si>
    <t>Evaluar y mejorar la conformidad del sistema Integrado de gestión de los procesos y de los servicios prestados por la Personería, frente a los requisitos legales, del cliente y de la Entidad, verificando el cumplimiento de sus objetivos y de las normas constitucionales y legales vigentes.</t>
  </si>
  <si>
    <t>Direccionar la planeación estratégica de la Personería en armonía con su misión.</t>
  </si>
  <si>
    <t>12.5%</t>
  </si>
  <si>
    <t>27.5%</t>
  </si>
  <si>
    <t>37.5%</t>
  </si>
  <si>
    <t>22.5%</t>
  </si>
  <si>
    <t>ok</t>
  </si>
  <si>
    <t>1° Trimestre: Cuatro (4) actividades: Reunión Personería Medellín. Reunión con la Secretaria de Salud Municipal.  Capacitación. Elaboración de Anteproyecto. 2° Trimestre: Cuatro (4) actividades: Entrevistas con la secretaria de la Mujer de la Gobernación de Antioquia, quien recomendó elaborar l el diagnóstico   de la implementación del observatorio de salud, Reunión con las EPS y IPS, de Itagüí, Visita a la Personería de Medellín, Se continua en la elaboración anteproyecto de la investigación. 3° Trimestre: Siete (7) actividades: Visita Administrativa Hospital San Rafael, (julio18) conocer y verificar el cumplimiento de los requisitos y condiciones básicas en la prestación del servicio de salud y presentar informe y recomendaciones. Asistencia al "Encuentro Nacional de Observatorios de Género y Derechos Humanos: Retos y Perspectivas. Conocer las experiencias y avances de los diferentes observatorios existentes a nivel Nacional y aportes de conferencistas de la ACNUR, ONU y Entidades del Estado. Participación en el Equipo de Respuesta Inmediata ERI, (agosto 9), Conocer las funciones, alcance y entidades que integran el Equipo para atender las emergencias en materia de salud en eventos masivos. Recopilación de datos, (agosto 10). Reunión con funcionarios de la Secretaria de Salud, para la recolección de datos estadísticos sobre la atención en salud en la municipalidad. Asistencia a la reunión ordinaria de las IPS Y EPS, (Agsto23), Conocer los informes que presentan los prestadores de salud de Itagüí, relacionados con las dificultades en la prestación del servicio y con el Ministerio de protección y salud. Participación en el foro "Diálogos en Salud", (setbre. 7) Organizado por Alcaldía y Personería de Medellín, Adquirir información en relación a las estrategias planteadas por los actores del sistema general de seguridad social en salud, con el fin de eliminar las barreras para el acceso a los servicios en salud en Medellín y Antioquia. Presentación de pre-informe del diagnóstico del Observatorio de Salud, (Setbre. 25). Presentación de los avances de la elaboración del diagnóstico. 4° Trimestre: Dos actividades: el 9 de noviembre, emisión en vivo por la red página de la Peonería- Facebook, dirigido a la comunidad donde se informaba sobre la implementación del observatorio en salud en el municipio de Itagüí, se concedieron respuesta a los oyentes se realizó 341 reproducciones,  cinco compartidas y tres comentarios en vivo.
El 30 de noviembre/2017, se asiste a la mesa de trabajo en salud con participación del área metropolitana donde se trabaja el tema de la salud de la población interna.</t>
  </si>
  <si>
    <t xml:space="preserve">Derechos Humanos: 1° Trimestre: Sin avances. 2°Trimestre: Dos (2) actividades: junio 20, se realiza una visita de acercamiento con la Personería de Medellín, quienes crearon la Red Metropolitana de Personero Estudiantiles en Medellín. Junio 27; Reunión con ingeniero de sistemas asesoría para la creación de la plataforma virtual en el software de la Entidad. 3°Trimestre Se realizaron un total de Dos (2) actividades: Conversatorio con los Personeros Estudiantiles", /agosto 19), Se definió los temas informativos y formativos que se subirán en la plataforma virtual con el fin de fortalecer su formación integral y donde ellos puedan preguntar lo que desconocen, promocionando la convivencia escolar, protección social, derechos humanos entre otros. Prediseño del contenido del blog, (septiembre 21), Se presentó ante el comité directivo formato preliminar sobre la estructura del Blog, para aprobación y posterior presentación al Ingeniero de Sistemas. 4° Trimestre: Reunión con los ingenieros de sistemas revisando la documentación y puesta en marcha del blog en la página web de la personería, presentando observaciones en relación al administrador de los contenidos, reescribir los artículos, moderar los comentarios de los lectores, para que sea de una forma sencilla tal como se administra un correo electrónico institucional. Acompañamiento a doce (12) posesiones en las instituciones educativas, tanto públicas como privadas en el Municipio.  Acompañamiento en cinco (5) instituciones educativas públicas sobre el proceso de Democracia escolar. Asistencia a posesión de personero estudiantil. Diego Echavarría. Mesa de trabajo entre la Delegatura de Derechos Humanos y la delegatura de derechos colectivos para programar y planear calendario de capacitación. Acompañamiento en reunión con Personería de Medellín. Capacitación en prevención sustancias psicoactivas y liderazgo y emprendimiento.  octubre: Proyecto de vida. Noviembre 22 y 29: Gobierno Escolar. Derechos Colectivos: 1° Trimestre: Acompañamiento a doce (12) posesiones en las instituciones educativas, tanto públicas como privadas en el Municipio.  Acompañamiento en cinco (5) instituciones educativas públicas sobre el proceso de Democracia escolar. 2° Trimestre: (3 actividades) Asistencia a posesión de personero estudiantil. Diego Echavarría.  Mesa de trabajo con la Delegatura de Derechos Humanos para programar y planear calendario de capacitación. Mayo 26 Acompañamiento en reunión con Personería de Medellín. 20 junio. 3 trimestre: 1. septiembre 11:  capacitación en prevención sustancias psicoactivas y liderazgo y emprendimiento. 4 trimestre: octubre: Proyecto de vida. Noviembre 22 y 29: Gobierno Escolar.
</t>
  </si>
  <si>
    <t xml:space="preserve">1° Trimestre: Una Reunión con Secretaría de Medio Ambiente temática de ladrilleras y tejares. 2° Trimestre: (3 actividades) abril 25.  Asistencia y participación en la mesa de componentes del PGRIS regional en las tarifas de aseo urbano según resolución CRA 720. 30 de mayo Reunión Secretaría de Medio Ambiente tema PGRIS. 14 de junio. Reunión convenio Marco Ambiental. 3° Trimestre: (5 actividades) Julio 26. Reunión Personería Medellín con el coordinador del Observatorio Ambiental.  julio 31. Reunión Personería de Envigado.  Agosto 02. Reunión Convenio Marco Ambiental.  Septiembre 05. Reunión convenio Marco Ambiental.  Septiembre 21. Reunión medio Ambiente - Empresa de Aseo para residuos sólidos 4° Trimestre: 2 actividades octubre 24: Reunión ingeniero Forestal para la discusión de propuesta en la formulación del observatorio ambiental, socialización y capacitación.  Diciembre 05. Reunión Convenio Marco Ambiental. Cuadro inicial de comparación que contiene disposiciones normativas y legales dispuestas en los tres planes de Desarrollo, Nacional, Departamental y local.  
</t>
  </si>
  <si>
    <t xml:space="preserve">1° Trimestre: Actividades programadas a partir del tercer trimestre.  2° Trimestre: Actividades programadas a partir del tercer trimestre.   3° Trimestre: 5 actividades: julio 07 Capacitación y sensibilización en auditorio Fundación Diego Echavarría Misas.  Agosto 18 a octubre 05. Capacitación. Proceso de Fortalecimiento Veedurías con la Veeduría Universidad de Antioquia y Fundación Sonríe. taller teórico - práctico 20 horas.  Agosto 25. Rendición de cuentas veedurías ciudadanas. Agosto 29, Capacitación conformación de veeduría, Pequeños genios. Registro de las nuevas veedurías.
Fortalecimiento de las existentes.  Septiembre 14. Capacitación funciones, Inhabilidades e incompatibilidades para los miembros de las Juntas Administradoras locales. 4° Trimestre: Actividades- octubre 30. Capacitación en ley 850 de 2003 y funcionamiento de la organización a la Veeduría Programas Primera Infancia ICBF. Base de datos actualizada. Registro de nuevas veedurías.  Actualización de las ya existentes. 
Actividades permanentes: mayo 18. Acompañamiento a la Veeduría Robles del Sur.  Mayo 24. Visita y recorrido Metroplús acompañamiento a la veeduría METROPLÚS. a fin de verificar cumplimiento y avance de obra como de aspectos técnicos como, planes arqueológicos, de manejo de redes sólidos. Junio 15. Acompañamiento veeduría ciudadana Plan de Desarrollo a Barrio Playa Rica a verificar posible problemática en puente peatonal. Asesorías y consultas.  Acompañamiento en quejas y peticiones. 1 octubre Socialización y Capacitación a líderes comunales en Asocomunal sobre mecanismos de participación y en especial sobre Comité de Estratificación, funciones e inhabilidades, octubre 20. Acompañamiento a la Veeduría Plan de Desarrollo Comité Población Vulnerable Hogar Huellas del ayer. octubre 30. veeduría Programas Primera Infancia ICBF.  Acompañamiento Metroplús en recorridos y reuniones con comunidad. 
</t>
  </si>
  <si>
    <t xml:space="preserve">Derechos Humanos: 1° Trimestre:  Actividad programa para el segundo trimestre. 2° Trimestre:  En el mes Abril/2017, se firmó el convenio con el Consultorio Jurídico de la U. de A., cuyo objeto es la de formar a treinta (30) mediadores; capacitaciones que iniciaron el veintisiete (27) de abril y finalizaron el veintinueve (29) de Junio del 2017. Participaron funcionarios púbicos adscritos a la secretaria de educación, policía comunitaria, comisarias, inspecciones, juzgados y los funcionarios de la Personería de Itagüí. 3° Trimestre:  Actividad cumplida en el segundo. 4° Trimestre:  Actividad cumplida en el segundo.  Derechos Colectivos: 1° Trimestre:  Actividad programa para el segundo trimestre. 2° Trimestre:  Capacitaciones realizadas: Diplomado en mediación comunitario dictado por la Universidad de Antioquia. actividad recibida a satisfacción. Abril – junio. Apoyo en todo el ciclo de formación con la Universidad de Antioquia. 3° Trimestre:  Actividad cumplida en el segundo. 4° Trimestre:  Actividad cumplida en el segundo.  </t>
  </si>
  <si>
    <t>1° Trimestre:  Actividad programa para el 4° trimestre. 2° Trimestre:  Actividad programa para el 4° trimestre. 3° Trimestre: En el plan de acción de la Delegatura de Penal y Familia se tenía proyectado un seminario para capacitar a los servidores públicos de los diferentes niveles, en la protección de los derechos humanos y la garantía del debido proceso penal para el mes de octubre 2017, pero se adelantó para la semana de Derechos Humanos, del 11 al 15 de septiembre de 2017. 4° Trimestre:  Actividad cumplida en el 3° Trimestre.</t>
  </si>
  <si>
    <t>1° Trimestre:  La actividad de implementación del software vigilancia administrativa se cumplió en el año 2016, En este trimestre se ingresaron al sistema 16 procesos de 24 que se presentaron del 2016 y 2017. 2° Trimestre:  La actividad de implementación del software vigilancia administrativa se cumplió en el año 2016, En este trimestre se ingresaron al sistema 19 procesos de 31 que se presentaron del 2016 y 2017. 3° Trimestre:  La actividad de implementación del software vigilancia administrativa se cumplió en el año 2016, Se ingresaron al sistema la totalidad de los procesos que estaban pendiente por registrar. 4° Trimestre:  Este proyecto se cumplió en diciembre del año 2016. Según el plan de acción de vigilancia administrativa, el software se alimenta constantemente con los procesos que se presentan, esto se realiza con los procesos iniciados desde el año 2016. Se ingresaron al sistema la totalidad de los procesos que estaban pendientes por registrar.</t>
  </si>
  <si>
    <t>PQRDS ATENDIDAS</t>
  </si>
  <si>
    <t>1° Trimestre:  Estas actividades se tienen programas para mayo y agosto. 2° Trimestre: El plan de comunicaciones y de medios se encuentra en construcción. La personería realizó 43 actividades comunicacionales en el trimestre. Se Implementó la estrategia social media para redes sociales institucionales y medios digitales. Revista digital institucional con edición mensual. Evidencias de canales habilitados para la rendición de cuentas. 3° Trimestre:  El plan de comunicaciones y de medios se adoptó por medio de la Resolución 138 del 29 de septiembre. El plan de comunicaciones y medios será de obligatorio cumplimiento para todos los funcionarios de la Personería Municipal de Itagüí. La personería realizó 39 actividades comunicacionales en el trimestre, de las diferentes delegaturas y procesos. Entre las diferentes redes sociales: Facebook, Instagram, Twitter y YouTube se incrementó en promedio en un 20% la participación de la comunidad itaguiseña en las redes sociales con respecto a las estadísticas de diciembre 2016. La página web se encuentra actualizada, cumpliendo con los requerimientos de Gobierno en Línea. El plan de participación ciudadana y de rendición de cuentas fue divulgado por la página web el 31 de agosto de 2017. 4° Trimestre:  El plan de comunicaciones y de medios se adoptó por medio de la Resolución 138 del 29 de septiembre y se le ha dado cumplimiento durante todo el último trimestre 2017. Cabe anotar que todas las actividades comunicaciones establecidas en el mismo se llevaron a cabo durante toda la vigencia. La personería realizó 35 actividades comunicacionales en el trimestre, de las diferentes delegaturas y procesos. Entre las diferentes redes sociales: Facebook, Instagram, Twitter y YouTube se incrementó en promedio en un 22.5% la participación de la comunidad itaguiseña en las redes sociales con respecto a las estadísticas de diciembre 2016. La red social en que más participa la comunidad es en Facebook, esta fue la que más se acercó al cumplimiento de la meta de posicionamiento de marca con un 25% de participación.  Cabe anotar que la red social Instagram tuvo un porcentaje de participación con respecto al 2016 de 36%. Según la estrategia de Gobierno en línea, los avances de publicaciones exigidas se evidencian en el sitio Web de la Personería, con un cumplimiento del 64.6% porcentaje que incrementó con la participación en el concurso máxima velocidad del Ministerio de las TIC
El plan de participación ciudadana y de rendición de cuentas fue divulgado por la página web el 31 de agosto de 2017.</t>
  </si>
  <si>
    <t>1° Trimestre: Esta actividad está programada a partir del segundo trimestre. 2° Trimestre: La personería implementó y verificó los planes de acción y el plan anticorrupción, Realizó el seguimiento al primer trimestre a los planes de acción y el seguimiento al primer cuatrimestre del plan anticorrupción. 3° Trimestre: El 15 de agosto de 2017 se realizó una actualización del sistema integrado de gestión ISO 9001:2008 y la NTCGP 1000:2009. Se realizo el 21 de julio el seguimiento a los planes de acción del segundo trimestre. Los días 4, 5 y 6 de septiembre se hizo el seguimiento al plan anticorrupción con corte a agosto 31. En el mes de julio se realizó el seguimiento a los riesgos de procesos con corte a junio 30.  4° Trimestre:  Se realizó el 16 y 17 de noviembre 2017, la auditoria de seguimiento por parte del ICONTEC. Con la cual se pretendía determinar la conformidad del sistema de gestión según los requerimientos mínimos de la norma y su eficacia. Se realizó el 18 de octubre de 2017 el seguimiento a los planes de acción del tercer trimestre. En octubre se realizó el seguimiento a los riesgos de proceso, del periodo comprendido entre 01/07/2017 al 30/09/2017 encontrando que para el proceso de Atención al Ciudadano se materializó el riesgo de Demora en la atención de las PQRD por lo tanto a través de la Secretaría General, se solicitó a los líderes de los procesos la obligación de cumplir los tiempos en las respuestas de las PQRDS.</t>
  </si>
  <si>
    <t>1° Trimestre: Esta actividad está programada a partir del segundo trimestre. 2° Trimestre: La Personería realizó dos calificaciones del cumplimiento de publicación de información la primera al 20 de mayo y la segunda el 14 de junio. Se solicitó usuario y contraseña del SUIT. Se realizó el seguimiento a los mecanismos de participación ciudadana con corte a junio, según informe de control interno. Se está realizando la evaluación jurídica de los datos abiertos para su publicación. 3° Trimestre: A 24 de agosto se diligenciaron los formatos de inscripción de los servicios que presta le entidad, los cuales fueron aprobados el 25 de agosto. Se actualizo el portafolio de servicios el 19 de julio en revisión con el Personero. Se está haciendo una recolección de información para la construcción del inventario de los sistemas de información. En el acta número 1 del comité de datos abiertos del 19 de julio, se revisó la información contenida en la plantilla inventario de información y en el acta número 2 del 26 de julio se revisó la información contenida en la plantilla denominada análisis jurídico del inventario de información. 4° Trimestre: Se realizó un documento en el cual se avanza en los siguientes temas establecidos en la Guía Cómo Estructurar el Plan Estratégico de Tecnologías de la Información – PETI, Guía técnica, Versión 1.0 de MINTIC: Objetivo general y objetivos específicos, Alcance,  Marco normativo, Análisis de la situación actual, se describe lo realizado en la estrategia TI durante la vigencia 2017, Sistemas de información, se describe el software de PQRDS usado por la Personería y el inventario de los sistemas de apoyo, Servicios tecnológicos se describe las estrategias de promoción para el sitio web,  Gestión de la información: Se describe el manejo de las copias de seguridad de la información en los servidores, Gobierno TI: Se describe a los contratistas que apoyaron el tema de las TI en la entidad durante el año 2017, Análisis financiero: Se describe el presupuesto usado durante la vigencia 2017 en el apoyo a las TI.</t>
  </si>
  <si>
    <t>1° Trimestre: 3.441 de Atención al Ciudadano más 106 PQRS Otros Medios más 105 PQRS de Casa de Justicia; para un total de 3.652; 7 no se atendieron oportunamente (3.652-7=3645/3.652 *100 =99.80%, que corresponde al 24,95%. 2° Trimestre:  3001 de Atención al Ciudadano más 91 PQRS Otros Medios y WEB; 304 de casa de justicia. Total 3,396 y 30 no fueron respondidas dentro del término. (las PQRS que quedaron pendientes corresponden a Seguimientos) 3° Trimestre:  3149 de Atención al Ciudadano más 171 PQRS Otros Medios y WEB más 504 PQRS de Casa de Justicia; para un total de 3.824; 20 no se atendieron oportunamente. 4° Trimestre:  2997 atenciones al ciudadano, más 118 PQRS otros medios y WEB, más 438 atenciones en casa justicia; para un total de 3553; no se atendieron oportunamente 5. La actividad "Software de PQRS parametrizado “perteneciente al proyecto "Fortalecimiento del Sistema de Atención al Ciudadano “se cumplió en año 2016. Desde el proceso de Atención al Ciudadano y el sistema de gestión de la calidad (SGC) se le hace seguimiento continuo al software de PQRDS para verificar si continúa satisfaciendo las necesidades de la entidad y cuando es necesario se le realizan las actualizaciones pertinentes.</t>
  </si>
  <si>
    <t>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y se ajustaron los puestos de trabajo de atención a público, logrando la privacidad en cada puesto de trabajo. constantemente se realizan revisiones para verificar en que se pueden mejorar las instalaciones en la parte de atención al usuario</t>
  </si>
  <si>
    <t>1° Trimestre: En este trimestre no se presentaron brigadas.  2° Trimestre: En este trimestre no se presentaron brigadas.   3° Trimestre: Se realizaron 4 brigadas: Jornada de habitantes de condición y de calle (agosto), Visita de verificación en el barrio san francisco (agosto-secretaria de gobierno, medio ambiente, policía nacional y serviaseo), Verificación de condiciones de la quebrada la limona (agosto-Comité de riesgo Municipal) y Socialización inicio de obras de la pila pública vereda la María (agosto-Secretaría de infraestructura) 4° Trimestre: Se realizaron 3 brigadas: Dia mundial de la salud (octubre-Alcaldía Municipal de Itagüí), Jornada de habitantes de condición y de calle (octubre-Secretaría de salud y Alcaldía Municipal) y Jornada de habitantes de condición y de calle (diciembre-Mesa de derechos humanos, defensa civil, policía nacional, academia de belleza Sandra y Alcaldía Municipal)</t>
  </si>
  <si>
    <t xml:space="preserve">1° Trimestre:  Esta actividad se tiene programada a partir del segundo trimestre. 2° Trimestre:  Según la programación establecida en el plan de acción se lleva a cabo una mesa de trabajo con la ARL Sura de Asesoría para el acompañamiento del Copasst y Comité de Convivencia; 3° Trimestre:  Según la programación establecida en el plan de acción se lleva a cabo una mesa de trabajo con la ARL Sura de elaboración del Plan de Trabajo; 4° Trimestre:  Según la programación establecida en el plan de acción se lleva a cabo una mesa de trabajo con la ARL Sura de Capacitación sobre accidentes e Incidentes de trabajo </t>
  </si>
  <si>
    <t xml:space="preserve">1° Trimestre:  Esta actividad se tiene programada a partir del segundo trimestre. 2° Trimestre:  Se han realizado las capacitaciones programadas: Actualización con el SIGEP, tres jornadas de capacitación, Capacitación con Sura sobre accidentes e Incidentes de Trabajo, dos capacitaciones del comité de emergencias; Inteligencia emocional y Comunicación asertiva, Capacitación sobre Mediación Comunitaria, La vida como un proyecto de auto gestión, seguridad informática, Mecí Calidad y Gobierno en Línea. 3° Trimestre:  Se han realizado las capacitaciones programadas: Manejo de finanzas personales, Sistema Gestión Seguridad y Salud en el Trabajo, Nuevo código de Policía y Convivencia, Derechos humanos, Derecho Disciplinario, Derecho Ambiental, Derecho Penal o de Familia, Riesgos de Corrupción, Estatuto Anticorrupción, Uso adecuado de las redes sociales y Seguridad Informática, Evaluación e intervención del riesgo psicosocial, 'Educación Informal. 4° Trimestre:  Actividad cumplida. </t>
  </si>
  <si>
    <t xml:space="preserve">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de parte del Municipio recibimos una bodega en comodato ubicada en Ditáires, este espacio permitió la reubicación del archivo documental de gestión. se está acondicionando el Centro de Mediación que funcionará en las instalaciones de la Personería Municipal. Se ajustaron los puestos de trabajo de atención al público, logrando la privacidad en cada puesto de trabajo. Los 28 contratos suscritos han sido publicados en las páginas del SECOP y de Gestión Transparente. El inventario de los bienes muebles, insumos, software y hardware están actualizados a la fecha. </t>
  </si>
  <si>
    <t xml:space="preserve">N° de brigadas acompañadas/ N° de brigadas solicitadas </t>
  </si>
  <si>
    <r>
      <t>Cumplimiento de las actividades propuestas en el documento informe de resultados identificaciones de los riesgos sicosociales</t>
    </r>
    <r>
      <rPr>
        <i/>
        <u/>
        <sz val="10"/>
        <color rgb="FF000000"/>
        <rFont val="Calibri"/>
        <family val="2"/>
        <scheme val="minor"/>
      </rPr>
      <t xml:space="preserve"> </t>
    </r>
  </si>
  <si>
    <t xml:space="preserve">Plan de Comunicaciones implementado anualmente </t>
  </si>
  <si>
    <t>Construcción e implementación Anual del Plan de Comunicaciones.</t>
  </si>
  <si>
    <t>2018 (100%)</t>
  </si>
  <si>
    <t>DEFENSA DE LA DIGNIDAD HUMANA</t>
  </si>
  <si>
    <t>EFECTIVIDAD POR LA DEFENSA DE LOS DERECHOS COLECTIVOS Y DEL AMBIENTE</t>
  </si>
  <si>
    <t>LA PAZ Y LA CONVIVENCIA, GESTORES DE OPORTUNIDADES EN EL MARCO DEL POSTCONFLICTO</t>
  </si>
  <si>
    <t>GARANTÍA DE LOS DERECHOS HUMANOS</t>
  </si>
  <si>
    <t>CONDUCTA FISCAL Y ADMINISTRATIVA EFECTIVA</t>
  </si>
  <si>
    <t>ATENCIÓN EFICAZ AL CIUDADANO</t>
  </si>
  <si>
    <t>MODERNIZACIÓN ADMINISTRATIVA Y DESARROLLO ORGANIZACIONAL PERMANENTE</t>
  </si>
  <si>
    <t>GESTIÓN TRANSPARENTE CON CALIDAD Y DE BUEN GOBIERNO HACIA LA COMUNIDAD</t>
  </si>
  <si>
    <t>PROGRAMA</t>
  </si>
  <si>
    <t>INDICADOR</t>
  </si>
  <si>
    <t>OBSERVACIONES</t>
  </si>
  <si>
    <t>Código: FPI-14</t>
  </si>
  <si>
    <t>OBJETIVO INSTITUCIONAL</t>
  </si>
  <si>
    <t>PERSPECTIVA ESTRATÉGICA</t>
  </si>
  <si>
    <t>Versión: 05</t>
  </si>
  <si>
    <t>Fecha: 01/09/2024</t>
  </si>
</sst>
</file>

<file path=xl/styles.xml><?xml version="1.0" encoding="utf-8"?>
<styleSheet xmlns="http://schemas.openxmlformats.org/spreadsheetml/2006/main">
  <fonts count="18">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7"/>
      <color theme="1"/>
      <name val="Arial"/>
      <family val="2"/>
    </font>
    <font>
      <sz val="10"/>
      <color theme="1"/>
      <name val="Calibri"/>
      <family val="2"/>
      <scheme val="minor"/>
    </font>
    <font>
      <sz val="8"/>
      <color theme="1"/>
      <name val="Calibri"/>
      <family val="2"/>
      <scheme val="minor"/>
    </font>
    <font>
      <u/>
      <sz val="8"/>
      <color rgb="FF000000"/>
      <name val="Arial Narrow"/>
      <family val="2"/>
    </font>
    <font>
      <b/>
      <sz val="10"/>
      <color theme="1"/>
      <name val="Calibri"/>
      <family val="2"/>
      <scheme val="minor"/>
    </font>
    <font>
      <sz val="10"/>
      <name val="Calibri"/>
      <family val="2"/>
      <scheme val="minor"/>
    </font>
    <font>
      <sz val="9"/>
      <name val="Arial"/>
      <family val="2"/>
    </font>
    <font>
      <b/>
      <sz val="10"/>
      <name val="Calibri"/>
      <family val="2"/>
      <scheme val="minor"/>
    </font>
    <font>
      <b/>
      <sz val="14"/>
      <color theme="1"/>
      <name val="Calibri"/>
      <family val="2"/>
      <scheme val="minor"/>
    </font>
    <font>
      <sz val="8"/>
      <color theme="1"/>
      <name val="Arial"/>
      <family val="2"/>
    </font>
    <font>
      <b/>
      <sz val="11"/>
      <color theme="1"/>
      <name val="Calibri"/>
      <family val="2"/>
      <scheme val="minor"/>
    </font>
    <font>
      <i/>
      <u/>
      <sz val="10"/>
      <color rgb="FF000000"/>
      <name val="Calibri"/>
      <family val="2"/>
      <scheme val="minor"/>
    </font>
    <font>
      <b/>
      <sz val="12"/>
      <color theme="1"/>
      <name val="Calibri"/>
      <family val="2"/>
      <scheme val="minor"/>
    </font>
    <font>
      <b/>
      <sz val="12"/>
      <color theme="1"/>
      <name val="Arial"/>
      <family val="2"/>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23">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vertical="center"/>
    </xf>
    <xf numFmtId="0" fontId="0" fillId="0" borderId="0" xfId="0" applyBorder="1"/>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vertical="center"/>
    </xf>
    <xf numFmtId="9" fontId="5" fillId="0" borderId="1" xfId="0" applyNumberFormat="1" applyFont="1" applyBorder="1" applyAlignment="1">
      <alignment horizontal="left" vertical="top" wrapText="1"/>
    </xf>
    <xf numFmtId="1" fontId="5" fillId="0" borderId="1" xfId="0" applyNumberFormat="1" applyFont="1" applyBorder="1" applyAlignment="1">
      <alignment horizontal="left" vertical="top" wrapText="1"/>
    </xf>
    <xf numFmtId="9" fontId="5" fillId="0" borderId="1" xfId="0" applyNumberFormat="1" applyFont="1" applyFill="1" applyBorder="1" applyAlignment="1">
      <alignment horizontal="left" vertical="top" wrapText="1"/>
    </xf>
    <xf numFmtId="0" fontId="1" fillId="0" borderId="0" xfId="0" applyFont="1" applyBorder="1"/>
    <xf numFmtId="0" fontId="8" fillId="0" borderId="1" xfId="0" applyFont="1" applyFill="1" applyBorder="1" applyAlignment="1">
      <alignment horizontal="center" vertical="top" wrapText="1"/>
    </xf>
    <xf numFmtId="10" fontId="1" fillId="0" borderId="0" xfId="0" applyNumberFormat="1" applyFont="1"/>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5" fillId="2" borderId="1" xfId="0" applyFont="1" applyFill="1" applyBorder="1" applyAlignment="1">
      <alignment horizontal="left" vertical="top" wrapText="1"/>
    </xf>
    <xf numFmtId="9"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3" fillId="0" borderId="4" xfId="0" applyFont="1" applyBorder="1" applyAlignment="1">
      <alignment horizontal="justify" vertical="top" wrapText="1"/>
    </xf>
    <xf numFmtId="0" fontId="0" fillId="2" borderId="1" xfId="0" applyFont="1" applyFill="1" applyBorder="1" applyAlignment="1">
      <alignment wrapText="1"/>
    </xf>
    <xf numFmtId="0" fontId="10" fillId="0" borderId="5" xfId="0" applyFont="1" applyFill="1" applyBorder="1" applyAlignment="1">
      <alignment horizontal="center" vertical="center" wrapText="1"/>
    </xf>
    <xf numFmtId="0" fontId="0" fillId="0" borderId="0" xfId="0" applyFont="1"/>
    <xf numFmtId="0" fontId="5"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left" vertical="top" wrapText="1"/>
    </xf>
    <xf numFmtId="1" fontId="5" fillId="4" borderId="1" xfId="0" applyNumberFormat="1" applyFont="1" applyFill="1" applyBorder="1" applyAlignment="1">
      <alignment horizontal="left" vertical="top" wrapText="1"/>
    </xf>
    <xf numFmtId="10" fontId="9" fillId="4" borderId="1" xfId="0" applyNumberFormat="1" applyFont="1" applyFill="1" applyBorder="1" applyAlignment="1">
      <alignment horizontal="left" vertical="top" wrapText="1"/>
    </xf>
    <xf numFmtId="0" fontId="8" fillId="4" borderId="1" xfId="0" applyFont="1" applyFill="1" applyBorder="1" applyAlignment="1">
      <alignment vertical="top" wrapText="1"/>
    </xf>
    <xf numFmtId="10" fontId="5" fillId="4" borderId="1" xfId="0" applyNumberFormat="1" applyFont="1" applyFill="1" applyBorder="1" applyAlignment="1">
      <alignment horizontal="left" vertical="top" wrapText="1"/>
    </xf>
    <xf numFmtId="0" fontId="11" fillId="4" borderId="1" xfId="0" applyFont="1" applyFill="1" applyBorder="1" applyAlignment="1">
      <alignment vertical="top" wrapText="1"/>
    </xf>
    <xf numFmtId="0" fontId="8"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9" fontId="5"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9" fontId="5" fillId="6" borderId="1" xfId="0" applyNumberFormat="1" applyFont="1" applyFill="1" applyBorder="1" applyAlignment="1">
      <alignment horizontal="left" vertical="top" wrapText="1"/>
    </xf>
    <xf numFmtId="1" fontId="5" fillId="6" borderId="1" xfId="0" applyNumberFormat="1" applyFont="1" applyFill="1" applyBorder="1" applyAlignment="1">
      <alignment horizontal="left" vertical="top" wrapText="1"/>
    </xf>
    <xf numFmtId="0" fontId="8" fillId="7" borderId="1" xfId="0" applyFont="1" applyFill="1" applyBorder="1" applyAlignment="1">
      <alignment horizontal="left" vertical="top" wrapText="1"/>
    </xf>
    <xf numFmtId="0" fontId="5" fillId="7" borderId="1" xfId="0" applyFont="1" applyFill="1" applyBorder="1" applyAlignment="1">
      <alignment horizontal="left" vertical="top" wrapText="1"/>
    </xf>
    <xf numFmtId="9" fontId="5" fillId="7" borderId="1" xfId="0" applyNumberFormat="1" applyFont="1" applyFill="1" applyBorder="1" applyAlignment="1">
      <alignment horizontal="left" vertical="top" wrapText="1"/>
    </xf>
    <xf numFmtId="10" fontId="5" fillId="7" borderId="1" xfId="0" applyNumberFormat="1" applyFont="1" applyFill="1" applyBorder="1" applyAlignment="1">
      <alignment horizontal="left" vertical="top" wrapText="1"/>
    </xf>
    <xf numFmtId="1" fontId="5" fillId="7" borderId="1" xfId="0" applyNumberFormat="1" applyFont="1" applyFill="1" applyBorder="1" applyAlignment="1">
      <alignment horizontal="left" vertical="top" wrapText="1"/>
    </xf>
    <xf numFmtId="0" fontId="5" fillId="8" borderId="1" xfId="0" applyFont="1" applyFill="1" applyBorder="1" applyAlignment="1">
      <alignment horizontal="left" vertical="top" wrapText="1"/>
    </xf>
    <xf numFmtId="9" fontId="5" fillId="8" borderId="1" xfId="0" applyNumberFormat="1" applyFont="1" applyFill="1" applyBorder="1" applyAlignment="1">
      <alignment horizontal="left" vertical="top" wrapText="1"/>
    </xf>
    <xf numFmtId="1" fontId="5" fillId="8" borderId="1" xfId="0" applyNumberFormat="1" applyFont="1" applyFill="1" applyBorder="1" applyAlignment="1">
      <alignment horizontal="left" vertical="top" wrapText="1"/>
    </xf>
    <xf numFmtId="10" fontId="5" fillId="8"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9" fontId="5" fillId="3" borderId="1" xfId="0" applyNumberFormat="1" applyFont="1" applyFill="1" applyBorder="1" applyAlignment="1">
      <alignment horizontal="left" vertical="top" wrapText="1"/>
    </xf>
    <xf numFmtId="1" fontId="5" fillId="3" borderId="1" xfId="0" applyNumberFormat="1" applyFont="1" applyFill="1" applyBorder="1" applyAlignment="1">
      <alignment horizontal="left" vertical="top" wrapText="1"/>
    </xf>
    <xf numFmtId="0" fontId="12" fillId="2" borderId="0" xfId="0" applyFont="1" applyFill="1" applyBorder="1"/>
    <xf numFmtId="0" fontId="12" fillId="4" borderId="0" xfId="0" applyFont="1" applyFill="1" applyBorder="1"/>
    <xf numFmtId="0" fontId="8" fillId="5" borderId="1" xfId="0" applyFont="1" applyFill="1" applyBorder="1" applyAlignment="1">
      <alignment vertical="top" wrapText="1"/>
    </xf>
    <xf numFmtId="0" fontId="12" fillId="5" borderId="0" xfId="0" applyFont="1" applyFill="1" applyBorder="1"/>
    <xf numFmtId="0" fontId="14" fillId="0" borderId="0" xfId="0" applyFont="1"/>
    <xf numFmtId="0" fontId="16" fillId="5" borderId="6" xfId="0" applyFont="1" applyFill="1" applyBorder="1" applyAlignment="1">
      <alignment textRotation="90" wrapText="1"/>
    </xf>
    <xf numFmtId="0" fontId="11" fillId="6" borderId="1" xfId="0" applyFont="1" applyFill="1" applyBorder="1" applyAlignment="1">
      <alignment vertical="top" wrapText="1"/>
    </xf>
    <xf numFmtId="0" fontId="12" fillId="6" borderId="0" xfId="0" applyFont="1" applyFill="1" applyBorder="1"/>
    <xf numFmtId="0" fontId="16" fillId="6" borderId="6" xfId="0" applyFont="1" applyFill="1" applyBorder="1" applyAlignment="1">
      <alignment textRotation="90" wrapText="1"/>
    </xf>
    <xf numFmtId="0" fontId="16" fillId="7" borderId="6" xfId="0" applyFont="1" applyFill="1" applyBorder="1" applyAlignment="1">
      <alignment textRotation="90" wrapText="1"/>
    </xf>
    <xf numFmtId="0" fontId="11" fillId="7" borderId="1" xfId="0" applyFont="1" applyFill="1" applyBorder="1" applyAlignment="1">
      <alignment vertical="top" wrapText="1"/>
    </xf>
    <xf numFmtId="0" fontId="12" fillId="7" borderId="0" xfId="0" applyFont="1" applyFill="1" applyBorder="1"/>
    <xf numFmtId="0" fontId="11" fillId="8" borderId="1" xfId="0" applyFont="1" applyFill="1" applyBorder="1" applyAlignment="1">
      <alignment vertical="top" wrapText="1"/>
    </xf>
    <xf numFmtId="0" fontId="12" fillId="8" borderId="0" xfId="0" applyFont="1" applyFill="1" applyBorder="1"/>
    <xf numFmtId="0" fontId="8" fillId="8" borderId="1" xfId="0" applyFont="1" applyFill="1" applyBorder="1" applyAlignment="1">
      <alignment vertical="top" wrapText="1"/>
    </xf>
    <xf numFmtId="0" fontId="8" fillId="9" borderId="1" xfId="0" applyFont="1" applyFill="1" applyBorder="1" applyAlignment="1">
      <alignment horizontal="left" vertical="top" wrapText="1"/>
    </xf>
    <xf numFmtId="0" fontId="5" fillId="9" borderId="1" xfId="0" applyFont="1" applyFill="1" applyBorder="1" applyAlignment="1">
      <alignment horizontal="left" vertical="top" wrapText="1"/>
    </xf>
    <xf numFmtId="9" fontId="5" fillId="9" borderId="1" xfId="0" applyNumberFormat="1" applyFont="1" applyFill="1" applyBorder="1" applyAlignment="1">
      <alignment horizontal="left" vertical="top" wrapText="1"/>
    </xf>
    <xf numFmtId="10"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8" fillId="9" borderId="1" xfId="0" applyFont="1" applyFill="1" applyBorder="1" applyAlignment="1">
      <alignment vertical="top" wrapText="1"/>
    </xf>
    <xf numFmtId="0" fontId="12" fillId="9" borderId="0" xfId="0" applyFont="1" applyFill="1" applyBorder="1"/>
    <xf numFmtId="0" fontId="11" fillId="9" borderId="1" xfId="0" applyFont="1" applyFill="1" applyBorder="1" applyAlignment="1">
      <alignment vertical="top" wrapText="1"/>
    </xf>
    <xf numFmtId="0" fontId="8" fillId="3" borderId="1" xfId="0" applyFont="1" applyFill="1" applyBorder="1" applyAlignment="1">
      <alignment vertical="top" wrapText="1"/>
    </xf>
    <xf numFmtId="0" fontId="12" fillId="3" borderId="0" xfId="0" applyFont="1" applyFill="1" applyBorder="1"/>
    <xf numFmtId="0" fontId="14" fillId="3" borderId="6" xfId="0" applyFont="1" applyFill="1" applyBorder="1" applyAlignment="1">
      <alignment textRotation="90" wrapText="1"/>
    </xf>
    <xf numFmtId="9" fontId="1" fillId="0" borderId="0" xfId="0" applyNumberFormat="1" applyFont="1"/>
    <xf numFmtId="9" fontId="1" fillId="0" borderId="0" xfId="0" applyNumberFormat="1" applyFont="1" applyBorder="1"/>
    <xf numFmtId="9" fontId="10" fillId="0" borderId="0" xfId="0" applyNumberFormat="1" applyFont="1" applyFill="1" applyBorder="1" applyAlignment="1">
      <alignment vertical="top" wrapText="1"/>
    </xf>
    <xf numFmtId="9" fontId="1" fillId="0" borderId="0" xfId="0" applyNumberFormat="1" applyFont="1" applyFill="1"/>
    <xf numFmtId="10" fontId="1" fillId="0" borderId="0" xfId="0" applyNumberFormat="1" applyFont="1" applyFill="1"/>
    <xf numFmtId="0" fontId="1" fillId="0" borderId="0" xfId="0" applyFont="1" applyFill="1"/>
    <xf numFmtId="1" fontId="1" fillId="0" borderId="0" xfId="0" applyNumberFormat="1" applyFont="1"/>
    <xf numFmtId="1" fontId="1" fillId="0" borderId="0" xfId="0" applyNumberFormat="1" applyFont="1" applyAlignment="1">
      <alignment wrapText="1"/>
    </xf>
    <xf numFmtId="1" fontId="1" fillId="0" borderId="0" xfId="0" applyNumberFormat="1" applyFont="1" applyBorder="1"/>
    <xf numFmtId="4" fontId="1" fillId="0" borderId="0" xfId="0" applyNumberFormat="1" applyFont="1"/>
    <xf numFmtId="0" fontId="8" fillId="0" borderId="1" xfId="0" applyFont="1" applyFill="1" applyBorder="1" applyAlignment="1">
      <alignment horizontal="center" vertical="top" wrapText="1"/>
    </xf>
    <xf numFmtId="0" fontId="1" fillId="0" borderId="1" xfId="0" applyFont="1" applyBorder="1"/>
    <xf numFmtId="0" fontId="6" fillId="0" borderId="1" xfId="0" applyFont="1" applyBorder="1" applyAlignment="1">
      <alignment horizontal="justify" vertical="center"/>
    </xf>
    <xf numFmtId="0" fontId="1" fillId="0" borderId="1" xfId="0" applyFont="1" applyBorder="1" applyAlignment="1">
      <alignment wrapText="1"/>
    </xf>
    <xf numFmtId="9" fontId="1" fillId="0" borderId="1" xfId="0" applyNumberFormat="1" applyFont="1" applyBorder="1"/>
    <xf numFmtId="0" fontId="7" fillId="0" borderId="1" xfId="0" applyFont="1" applyBorder="1" applyAlignment="1">
      <alignment vertical="center"/>
    </xf>
    <xf numFmtId="10" fontId="1" fillId="0" borderId="1" xfId="0" applyNumberFormat="1" applyFont="1" applyBorder="1"/>
    <xf numFmtId="0" fontId="5" fillId="0" borderId="1" xfId="0" applyFont="1" applyBorder="1"/>
    <xf numFmtId="0" fontId="17" fillId="0" borderId="6" xfId="0" applyFont="1" applyBorder="1" applyAlignment="1">
      <alignment wrapText="1"/>
    </xf>
    <xf numFmtId="0" fontId="0" fillId="0" borderId="1" xfId="0" applyBorder="1" applyAlignment="1">
      <alignment horizontal="center"/>
    </xf>
    <xf numFmtId="0" fontId="0" fillId="0" borderId="1" xfId="0"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vertical="top" wrapText="1"/>
    </xf>
    <xf numFmtId="0" fontId="5" fillId="0"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16" fillId="2" borderId="7" xfId="0" applyFont="1" applyFill="1" applyBorder="1" applyAlignment="1">
      <alignment textRotation="90"/>
    </xf>
    <xf numFmtId="0" fontId="14" fillId="2" borderId="8" xfId="0" applyFont="1" applyFill="1" applyBorder="1" applyAlignment="1">
      <alignment textRotation="90"/>
    </xf>
    <xf numFmtId="0" fontId="16" fillId="4" borderId="7" xfId="0" applyFont="1" applyFill="1" applyBorder="1" applyAlignment="1">
      <alignment textRotation="90" wrapText="1"/>
    </xf>
    <xf numFmtId="0" fontId="14" fillId="4" borderId="8" xfId="0" applyFont="1" applyFill="1" applyBorder="1" applyAlignment="1">
      <alignment textRotation="90" wrapText="1"/>
    </xf>
    <xf numFmtId="0" fontId="16" fillId="8" borderId="7" xfId="0" applyFont="1" applyFill="1" applyBorder="1" applyAlignment="1">
      <alignment textRotation="90" wrapText="1"/>
    </xf>
    <xf numFmtId="0" fontId="14" fillId="8" borderId="5" xfId="0" applyFont="1" applyFill="1" applyBorder="1" applyAlignment="1">
      <alignment textRotation="90" wrapText="1"/>
    </xf>
    <xf numFmtId="0" fontId="0" fillId="8" borderId="8" xfId="0" applyFill="1" applyBorder="1" applyAlignment="1">
      <alignment textRotation="90" wrapText="1"/>
    </xf>
    <xf numFmtId="0" fontId="16" fillId="9" borderId="7" xfId="0" applyFont="1" applyFill="1" applyBorder="1" applyAlignment="1">
      <alignment textRotation="90" wrapText="1"/>
    </xf>
    <xf numFmtId="0" fontId="14" fillId="9" borderId="5" xfId="0" applyFont="1" applyFill="1" applyBorder="1" applyAlignment="1">
      <alignment textRotation="90" wrapText="1"/>
    </xf>
    <xf numFmtId="0" fontId="0" fillId="9" borderId="5" xfId="0" applyFill="1" applyBorder="1" applyAlignment="1">
      <alignment textRotation="90" wrapText="1"/>
    </xf>
    <xf numFmtId="0" fontId="0" fillId="9" borderId="8" xfId="0" applyFill="1" applyBorder="1" applyAlignment="1">
      <alignment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500063</xdr:colOff>
      <xdr:row>0</xdr:row>
      <xdr:rowOff>0</xdr:rowOff>
    </xdr:from>
    <xdr:to>
      <xdr:col>2</xdr:col>
      <xdr:colOff>344488</xdr:colOff>
      <xdr:row>3</xdr:row>
      <xdr:rowOff>120650</xdr:rowOff>
    </xdr:to>
    <xdr:pic>
      <xdr:nvPicPr>
        <xdr:cNvPr id="1025" name="Imagen 1"/>
        <xdr:cNvPicPr>
          <a:picLocks noChangeAspect="1" noChangeArrowheads="1"/>
        </xdr:cNvPicPr>
      </xdr:nvPicPr>
      <xdr:blipFill>
        <a:blip xmlns:r="http://schemas.openxmlformats.org/officeDocument/2006/relationships" r:embed="rId1"/>
        <a:srcRect t="11594" b="2"/>
        <a:stretch>
          <a:fillRect/>
        </a:stretch>
      </xdr:blipFill>
      <xdr:spPr bwMode="auto">
        <a:xfrm>
          <a:off x="500063" y="0"/>
          <a:ext cx="1685925" cy="73977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Z22"/>
  <sheetViews>
    <sheetView tabSelected="1" zoomScale="120" zoomScaleNormal="120" workbookViewId="0">
      <selection activeCell="M8" sqref="M8"/>
    </sheetView>
  </sheetViews>
  <sheetFormatPr baseColWidth="10" defaultColWidth="8.28515625" defaultRowHeight="15"/>
  <cols>
    <col min="1" max="2" width="13.85546875" style="1" customWidth="1"/>
    <col min="3" max="3" width="13.140625" style="1" customWidth="1"/>
    <col min="4" max="4" width="11.28515625" style="2" customWidth="1"/>
    <col min="5" max="5" width="9.7109375" style="1" customWidth="1"/>
    <col min="6" max="6" width="11.28515625" style="1" customWidth="1"/>
    <col min="7" max="7" width="7.28515625" style="1" customWidth="1"/>
    <col min="8" max="8" width="11.28515625" style="1" customWidth="1"/>
    <col min="9" max="9" width="8.140625" style="1" customWidth="1"/>
    <col min="10" max="10" width="8.85546875" style="1" customWidth="1"/>
    <col min="11" max="11" width="8.28515625" style="1"/>
    <col min="12" max="12" width="13.85546875" style="1" customWidth="1"/>
    <col min="13" max="13" width="17.140625" style="1" bestFit="1" customWidth="1"/>
    <col min="14" max="16384" width="8.28515625" style="1"/>
  </cols>
  <sheetData>
    <row r="1" spans="1:26">
      <c r="A1" s="105"/>
      <c r="B1" s="105"/>
      <c r="C1" s="105"/>
      <c r="D1" s="106"/>
      <c r="E1" s="106"/>
      <c r="F1" s="106"/>
      <c r="G1" s="106"/>
      <c r="H1" s="106"/>
      <c r="I1" s="106"/>
      <c r="J1" s="106"/>
      <c r="K1" s="106"/>
      <c r="L1" s="106"/>
      <c r="M1" s="103" t="s">
        <v>113</v>
      </c>
    </row>
    <row r="2" spans="1:26">
      <c r="A2" s="105"/>
      <c r="B2" s="105"/>
      <c r="C2" s="105"/>
      <c r="D2" s="106"/>
      <c r="E2" s="106"/>
      <c r="F2" s="106"/>
      <c r="G2" s="106"/>
      <c r="H2" s="106"/>
      <c r="I2" s="106"/>
      <c r="J2" s="106"/>
      <c r="K2" s="106"/>
      <c r="L2" s="106"/>
      <c r="M2" s="103" t="s">
        <v>116</v>
      </c>
    </row>
    <row r="3" spans="1:26" ht="18.75" customHeight="1">
      <c r="A3" s="105"/>
      <c r="B3" s="105"/>
      <c r="C3" s="105"/>
      <c r="D3" s="106"/>
      <c r="E3" s="106"/>
      <c r="F3" s="106"/>
      <c r="G3" s="106"/>
      <c r="H3" s="106"/>
      <c r="I3" s="106"/>
      <c r="J3" s="106"/>
      <c r="K3" s="106"/>
      <c r="L3" s="106"/>
      <c r="M3" s="103" t="s">
        <v>117</v>
      </c>
    </row>
    <row r="4" spans="1:26" s="2" customFormat="1" ht="34.5" customHeight="1">
      <c r="A4" s="96" t="s">
        <v>115</v>
      </c>
      <c r="B4" s="96" t="s">
        <v>114</v>
      </c>
      <c r="C4" s="96" t="s">
        <v>110</v>
      </c>
      <c r="D4" s="96" t="s">
        <v>111</v>
      </c>
      <c r="E4" s="96" t="s">
        <v>3</v>
      </c>
      <c r="F4" s="96" t="s">
        <v>7</v>
      </c>
      <c r="G4" s="96" t="s">
        <v>5</v>
      </c>
      <c r="H4" s="96" t="s">
        <v>10</v>
      </c>
      <c r="I4" s="96" t="s">
        <v>5</v>
      </c>
      <c r="J4" s="96" t="s">
        <v>19</v>
      </c>
      <c r="K4" s="96" t="s">
        <v>5</v>
      </c>
      <c r="L4" s="96" t="s">
        <v>20</v>
      </c>
      <c r="M4" s="96" t="s">
        <v>112</v>
      </c>
      <c r="N4" s="1"/>
      <c r="O4" s="1"/>
      <c r="P4" s="1"/>
      <c r="Q4" s="1"/>
      <c r="R4" s="1"/>
      <c r="S4" s="1"/>
      <c r="T4" s="1"/>
      <c r="U4" s="1"/>
      <c r="V4" s="1"/>
      <c r="W4" s="1"/>
      <c r="X4" s="1"/>
      <c r="Y4" s="1"/>
      <c r="Z4" s="1"/>
    </row>
    <row r="5" spans="1:26">
      <c r="A5" s="97"/>
      <c r="B5" s="97"/>
      <c r="C5" s="98"/>
      <c r="D5" s="99"/>
      <c r="E5" s="97"/>
      <c r="F5" s="97"/>
      <c r="G5" s="97"/>
      <c r="H5" s="97"/>
      <c r="I5" s="97"/>
      <c r="J5" s="97"/>
      <c r="K5" s="97"/>
      <c r="L5" s="100"/>
      <c r="M5" s="97"/>
    </row>
    <row r="6" spans="1:26" ht="15.75" thickBot="1">
      <c r="A6" s="97"/>
      <c r="B6" s="97"/>
      <c r="C6" s="101"/>
      <c r="D6" s="99"/>
      <c r="E6" s="97"/>
      <c r="F6" s="97"/>
      <c r="G6" s="97"/>
      <c r="H6" s="97"/>
      <c r="I6" s="97"/>
      <c r="J6" s="97"/>
      <c r="K6" s="97"/>
      <c r="L6" s="102"/>
      <c r="M6" s="97"/>
    </row>
    <row r="7" spans="1:26" ht="16.5" thickBot="1">
      <c r="A7" s="97"/>
      <c r="B7" s="97"/>
      <c r="C7" s="97"/>
      <c r="D7" s="99"/>
      <c r="E7" s="97"/>
      <c r="F7" s="97"/>
      <c r="G7" s="97"/>
      <c r="H7" s="97"/>
      <c r="I7" s="97"/>
      <c r="J7" s="97"/>
      <c r="K7" s="97"/>
      <c r="L7" s="97"/>
      <c r="M7" s="97"/>
      <c r="N7" s="104"/>
    </row>
    <row r="8" spans="1:26" ht="15" customHeight="1">
      <c r="A8" s="97"/>
      <c r="B8" s="97"/>
      <c r="C8" s="97"/>
      <c r="D8" s="99"/>
      <c r="E8" s="97"/>
      <c r="F8" s="97"/>
      <c r="G8" s="97"/>
      <c r="H8" s="97"/>
      <c r="I8" s="97"/>
      <c r="J8" s="97"/>
      <c r="K8" s="97"/>
      <c r="L8" s="97"/>
      <c r="M8" s="97"/>
    </row>
    <row r="9" spans="1:26">
      <c r="A9" s="97"/>
      <c r="B9" s="97"/>
      <c r="C9" s="97"/>
      <c r="D9" s="99"/>
      <c r="E9" s="97"/>
      <c r="F9" s="97"/>
      <c r="G9" s="97"/>
      <c r="H9" s="97"/>
      <c r="I9" s="97"/>
      <c r="J9" s="97"/>
      <c r="K9" s="97"/>
      <c r="L9" s="97"/>
      <c r="M9" s="97"/>
    </row>
    <row r="10" spans="1:26">
      <c r="A10" s="97"/>
      <c r="B10" s="97"/>
      <c r="C10" s="97"/>
      <c r="D10" s="99"/>
      <c r="E10" s="97"/>
      <c r="F10" s="97"/>
      <c r="G10" s="97"/>
      <c r="H10" s="97"/>
      <c r="I10" s="97"/>
      <c r="J10" s="97"/>
      <c r="K10" s="97"/>
      <c r="L10" s="97"/>
      <c r="M10" s="97"/>
    </row>
    <row r="11" spans="1:26">
      <c r="A11" s="97"/>
      <c r="B11" s="97"/>
      <c r="C11" s="97"/>
      <c r="D11" s="99"/>
      <c r="E11" s="97"/>
      <c r="F11" s="97"/>
      <c r="G11" s="97"/>
      <c r="H11" s="97"/>
      <c r="I11" s="97"/>
      <c r="J11" s="97"/>
      <c r="K11" s="97"/>
      <c r="L11" s="97"/>
      <c r="M11" s="97"/>
    </row>
    <row r="12" spans="1:26">
      <c r="A12" s="97"/>
      <c r="B12" s="97"/>
      <c r="C12" s="97"/>
      <c r="D12" s="99"/>
      <c r="E12" s="97"/>
      <c r="F12" s="97"/>
      <c r="G12" s="97"/>
      <c r="H12" s="97"/>
      <c r="I12" s="97"/>
      <c r="J12" s="97"/>
      <c r="K12" s="97"/>
      <c r="L12" s="97"/>
      <c r="M12" s="97"/>
    </row>
    <row r="13" spans="1:26">
      <c r="A13" s="97"/>
      <c r="B13" s="97"/>
      <c r="C13" s="97"/>
      <c r="D13" s="99"/>
      <c r="E13" s="97"/>
      <c r="F13" s="97"/>
      <c r="G13" s="97"/>
      <c r="H13" s="97"/>
      <c r="I13" s="97"/>
      <c r="J13" s="97"/>
      <c r="K13" s="97"/>
      <c r="L13" s="97"/>
      <c r="M13" s="97"/>
    </row>
    <row r="14" spans="1:26">
      <c r="A14" s="97"/>
      <c r="B14" s="97"/>
      <c r="C14" s="97"/>
      <c r="D14" s="99"/>
      <c r="E14" s="97"/>
      <c r="F14" s="97"/>
      <c r="G14" s="97"/>
      <c r="H14" s="97"/>
      <c r="I14" s="97"/>
      <c r="J14" s="97"/>
      <c r="K14" s="97"/>
      <c r="L14" s="97"/>
      <c r="M14" s="97"/>
    </row>
    <row r="15" spans="1:26">
      <c r="A15" s="97"/>
      <c r="B15" s="97"/>
      <c r="C15" s="97"/>
      <c r="D15" s="99"/>
      <c r="E15" s="97"/>
      <c r="F15" s="97"/>
      <c r="G15" s="97"/>
      <c r="H15" s="97"/>
      <c r="I15" s="97"/>
      <c r="J15" s="97"/>
      <c r="K15" s="97"/>
      <c r="L15" s="97"/>
      <c r="M15" s="97"/>
    </row>
    <row r="16" spans="1:26">
      <c r="A16" s="97"/>
      <c r="B16" s="97"/>
      <c r="C16" s="97"/>
      <c r="D16" s="99"/>
      <c r="E16" s="97"/>
      <c r="F16" s="97"/>
      <c r="G16" s="97"/>
      <c r="H16" s="97"/>
      <c r="I16" s="97"/>
      <c r="J16" s="97"/>
      <c r="K16" s="97"/>
      <c r="L16" s="97"/>
      <c r="M16" s="97"/>
    </row>
    <row r="17" spans="1:13">
      <c r="A17" s="97"/>
      <c r="B17" s="97"/>
      <c r="C17" s="97"/>
      <c r="D17" s="99"/>
      <c r="E17" s="97"/>
      <c r="F17" s="97"/>
      <c r="G17" s="97"/>
      <c r="H17" s="97"/>
      <c r="I17" s="97"/>
      <c r="J17" s="97"/>
      <c r="K17" s="97"/>
      <c r="L17" s="97"/>
      <c r="M17" s="97"/>
    </row>
    <row r="18" spans="1:13">
      <c r="A18" s="97"/>
      <c r="B18" s="97"/>
      <c r="C18" s="97"/>
      <c r="D18" s="99"/>
      <c r="E18" s="97"/>
      <c r="F18" s="97"/>
      <c r="G18" s="97"/>
      <c r="H18" s="97"/>
      <c r="I18" s="97"/>
      <c r="J18" s="97"/>
      <c r="K18" s="97"/>
      <c r="L18" s="97"/>
      <c r="M18" s="97"/>
    </row>
    <row r="19" spans="1:13">
      <c r="A19" s="97"/>
      <c r="B19" s="97"/>
      <c r="C19" s="97"/>
      <c r="D19" s="99"/>
      <c r="E19" s="97"/>
      <c r="F19" s="97"/>
      <c r="G19" s="97"/>
      <c r="H19" s="97"/>
      <c r="I19" s="97"/>
      <c r="J19" s="97"/>
      <c r="K19" s="97"/>
      <c r="L19" s="97"/>
      <c r="M19" s="97"/>
    </row>
    <row r="20" spans="1:13">
      <c r="A20" s="97"/>
      <c r="B20" s="97"/>
      <c r="C20" s="97"/>
      <c r="D20" s="99"/>
      <c r="E20" s="97"/>
      <c r="F20" s="97"/>
      <c r="G20" s="97"/>
      <c r="H20" s="97"/>
      <c r="I20" s="97"/>
      <c r="J20" s="97"/>
      <c r="K20" s="97"/>
      <c r="L20" s="97"/>
      <c r="M20" s="97"/>
    </row>
    <row r="21" spans="1:13">
      <c r="A21" s="97"/>
      <c r="B21" s="97"/>
      <c r="C21" s="97"/>
      <c r="D21" s="99"/>
      <c r="E21" s="97"/>
      <c r="F21" s="97"/>
      <c r="G21" s="97"/>
      <c r="H21" s="97"/>
      <c r="I21" s="97"/>
      <c r="J21" s="97"/>
      <c r="K21" s="97"/>
      <c r="L21" s="97"/>
      <c r="M21" s="97"/>
    </row>
    <row r="22" spans="1:13">
      <c r="A22" s="97"/>
      <c r="B22" s="97"/>
      <c r="C22" s="97"/>
      <c r="D22" s="99"/>
      <c r="E22" s="97"/>
      <c r="F22" s="97"/>
      <c r="G22" s="97"/>
      <c r="H22" s="97"/>
      <c r="I22" s="97"/>
      <c r="J22" s="97"/>
      <c r="K22" s="97"/>
      <c r="L22" s="97"/>
      <c r="M22" s="97"/>
    </row>
  </sheetData>
  <mergeCells count="2">
    <mergeCell ref="A1:C3"/>
    <mergeCell ref="D1:L3"/>
  </mergeCells>
  <pageMargins left="0.25" right="0.25" top="0.75" bottom="0.75" header="0.3" footer="0.3"/>
  <pageSetup paperSize="5" scale="9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dimension ref="A1:Y18"/>
  <sheetViews>
    <sheetView topLeftCell="B1" workbookViewId="0">
      <selection activeCell="G3" sqref="G3"/>
    </sheetView>
  </sheetViews>
  <sheetFormatPr baseColWidth="10" defaultRowHeight="15"/>
  <sheetData>
    <row r="1" spans="1:25" ht="18">
      <c r="A1" s="107" t="s">
        <v>11</v>
      </c>
      <c r="B1" s="108"/>
      <c r="C1" s="108"/>
      <c r="D1" s="108"/>
      <c r="E1" s="108"/>
      <c r="F1" s="108"/>
      <c r="G1" s="108"/>
      <c r="H1" s="108"/>
      <c r="I1" s="108"/>
      <c r="J1" s="108"/>
      <c r="K1" s="108"/>
      <c r="L1" s="108"/>
      <c r="M1" s="108"/>
      <c r="N1" s="108"/>
      <c r="O1" s="108"/>
      <c r="P1" s="108"/>
      <c r="Q1" s="108"/>
      <c r="R1" s="108"/>
      <c r="S1" s="108"/>
      <c r="T1" s="108"/>
      <c r="U1" s="108"/>
      <c r="V1" s="8"/>
      <c r="W1" s="8"/>
      <c r="X1" s="9"/>
      <c r="Y1" s="9"/>
    </row>
    <row r="2" spans="1:25" ht="90.75" thickBot="1">
      <c r="A2" s="6" t="s">
        <v>0</v>
      </c>
      <c r="B2" s="7" t="s">
        <v>12</v>
      </c>
      <c r="C2" s="7" t="s">
        <v>1</v>
      </c>
      <c r="D2" s="7" t="s">
        <v>2</v>
      </c>
      <c r="E2" s="7" t="s">
        <v>3</v>
      </c>
      <c r="F2" s="7" t="s">
        <v>13</v>
      </c>
      <c r="G2" s="7" t="s">
        <v>5</v>
      </c>
      <c r="H2" s="7" t="s">
        <v>14</v>
      </c>
      <c r="I2" s="7" t="s">
        <v>5</v>
      </c>
      <c r="J2" s="7" t="s">
        <v>15</v>
      </c>
      <c r="K2" s="7" t="s">
        <v>5</v>
      </c>
      <c r="L2" s="7" t="s">
        <v>16</v>
      </c>
      <c r="M2" s="7" t="s">
        <v>5</v>
      </c>
      <c r="N2" s="7" t="s">
        <v>17</v>
      </c>
      <c r="O2" s="7" t="s">
        <v>5</v>
      </c>
      <c r="P2" s="7" t="s">
        <v>18</v>
      </c>
      <c r="Q2" s="7" t="s">
        <v>5</v>
      </c>
      <c r="R2" s="7" t="s">
        <v>19</v>
      </c>
      <c r="S2" s="7" t="s">
        <v>5</v>
      </c>
      <c r="T2" s="7" t="s">
        <v>20</v>
      </c>
      <c r="U2" s="7" t="s">
        <v>21</v>
      </c>
    </row>
    <row r="3" spans="1:25" ht="39" thickBot="1">
      <c r="A3" s="4"/>
      <c r="B3" s="5"/>
      <c r="C3" s="21" t="s">
        <v>25</v>
      </c>
      <c r="D3" s="20" t="s">
        <v>45</v>
      </c>
      <c r="E3" s="20">
        <v>1</v>
      </c>
      <c r="F3" s="14" t="s">
        <v>57</v>
      </c>
      <c r="G3" s="14">
        <f>+V3/2</f>
        <v>12.5</v>
      </c>
      <c r="H3" s="14" t="s">
        <v>58</v>
      </c>
      <c r="I3" s="14" t="s">
        <v>76</v>
      </c>
      <c r="J3" s="14" t="s">
        <v>59</v>
      </c>
      <c r="K3" s="14">
        <v>0.4</v>
      </c>
      <c r="L3" s="14" t="s">
        <v>61</v>
      </c>
      <c r="M3" s="14" t="s">
        <v>77</v>
      </c>
      <c r="N3" s="14" t="s">
        <v>63</v>
      </c>
      <c r="O3" s="16" t="s">
        <v>78</v>
      </c>
      <c r="P3" s="14" t="s">
        <v>64</v>
      </c>
      <c r="Q3" s="14">
        <v>0.6</v>
      </c>
      <c r="R3" s="15">
        <v>2017</v>
      </c>
      <c r="S3" s="14">
        <v>1</v>
      </c>
      <c r="T3" s="14">
        <v>0.36</v>
      </c>
      <c r="U3" s="5"/>
      <c r="V3">
        <f>25+0</f>
        <v>25</v>
      </c>
      <c r="W3">
        <f>30+25</f>
        <v>55</v>
      </c>
    </row>
    <row r="4" spans="1:25" ht="15.75" thickBot="1">
      <c r="A4" s="4"/>
      <c r="B4" s="5"/>
      <c r="C4" s="5"/>
      <c r="D4" s="5"/>
      <c r="E4" s="5"/>
      <c r="F4" s="5"/>
      <c r="G4" s="5"/>
      <c r="H4" s="5"/>
      <c r="I4" s="5"/>
      <c r="J4" s="5"/>
      <c r="K4" s="5"/>
      <c r="L4" s="5"/>
      <c r="M4" s="5"/>
      <c r="N4" s="5"/>
      <c r="O4" s="5"/>
      <c r="P4" s="5"/>
      <c r="Q4" s="5"/>
      <c r="R4" s="5"/>
      <c r="S4" s="5"/>
      <c r="T4" s="5"/>
      <c r="U4" s="5"/>
    </row>
    <row r="5" spans="1:25" ht="15.75" thickBot="1">
      <c r="A5" s="4"/>
      <c r="B5" s="5"/>
      <c r="C5" s="5"/>
      <c r="D5" s="5"/>
      <c r="E5" s="5"/>
      <c r="F5" s="5"/>
      <c r="G5" s="5"/>
      <c r="H5" s="5"/>
      <c r="I5" s="5"/>
      <c r="J5" s="5"/>
      <c r="K5" s="5"/>
      <c r="L5" s="5"/>
      <c r="M5" s="5"/>
      <c r="N5" s="5"/>
      <c r="O5" s="5"/>
      <c r="P5" s="5"/>
      <c r="Q5" s="5"/>
      <c r="R5" s="5"/>
      <c r="S5" s="5"/>
      <c r="T5" s="5"/>
      <c r="U5" s="5"/>
    </row>
    <row r="6" spans="1:25" ht="15.75" thickBot="1">
      <c r="A6" s="4"/>
      <c r="B6" s="5"/>
      <c r="C6" s="5"/>
      <c r="D6" s="5"/>
      <c r="E6" s="5"/>
      <c r="F6" s="5"/>
      <c r="G6" s="5"/>
      <c r="H6" s="5"/>
      <c r="I6" s="5"/>
      <c r="J6" s="5"/>
      <c r="K6" s="5"/>
      <c r="L6" s="5"/>
      <c r="M6" s="5"/>
      <c r="N6" s="5"/>
      <c r="O6" s="5"/>
      <c r="P6" s="5"/>
      <c r="Q6" s="5"/>
      <c r="R6" s="5"/>
      <c r="S6" s="5"/>
      <c r="T6" s="5"/>
      <c r="U6" s="5"/>
    </row>
    <row r="7" spans="1:25" ht="15.75" thickBot="1">
      <c r="A7" s="4"/>
      <c r="B7" s="5"/>
      <c r="C7" s="5"/>
      <c r="D7" s="5"/>
      <c r="E7" s="5"/>
      <c r="F7" s="5"/>
      <c r="G7" s="5"/>
      <c r="H7" s="5"/>
      <c r="I7" s="5"/>
      <c r="J7" s="5"/>
      <c r="K7" s="5"/>
      <c r="L7" s="5"/>
      <c r="M7" s="5"/>
      <c r="N7" s="5"/>
      <c r="O7" s="5"/>
      <c r="P7" s="5"/>
      <c r="Q7" s="5"/>
      <c r="R7" s="5"/>
      <c r="S7" s="5"/>
      <c r="T7" s="5"/>
      <c r="U7" s="5"/>
    </row>
    <row r="8" spans="1:25" ht="15.75" thickBot="1">
      <c r="A8" s="4"/>
      <c r="B8" s="5"/>
      <c r="C8" s="5"/>
      <c r="D8" s="5"/>
      <c r="E8" s="5"/>
      <c r="F8" s="5"/>
      <c r="G8" s="5"/>
      <c r="H8" s="5"/>
      <c r="I8" s="5"/>
      <c r="J8" s="5"/>
      <c r="K8" s="5"/>
      <c r="L8" s="5"/>
      <c r="M8" s="5"/>
      <c r="N8" s="5"/>
      <c r="O8" s="5"/>
      <c r="P8" s="5"/>
      <c r="Q8" s="5"/>
      <c r="R8" s="5"/>
      <c r="S8" s="5"/>
      <c r="T8" s="5"/>
      <c r="U8" s="5"/>
    </row>
    <row r="9" spans="1:25" ht="15.75" thickBot="1">
      <c r="A9" s="4"/>
      <c r="B9" s="5"/>
      <c r="C9" s="5"/>
      <c r="D9" s="5"/>
      <c r="E9" s="5"/>
      <c r="F9" s="5"/>
      <c r="G9" s="5"/>
      <c r="H9" s="5"/>
      <c r="I9" s="5"/>
      <c r="J9" s="5"/>
      <c r="K9" s="5"/>
      <c r="L9" s="5"/>
      <c r="M9" s="5"/>
      <c r="N9" s="5"/>
      <c r="O9" s="5"/>
      <c r="P9" s="5"/>
      <c r="Q9" s="5"/>
      <c r="R9" s="5"/>
      <c r="S9" s="5"/>
      <c r="T9" s="5"/>
      <c r="U9" s="5"/>
    </row>
    <row r="10" spans="1:25" ht="15.75" thickBot="1">
      <c r="A10" s="4"/>
      <c r="B10" s="5"/>
      <c r="C10" s="5"/>
      <c r="D10" s="5"/>
      <c r="E10" s="5"/>
      <c r="F10" s="5"/>
      <c r="G10" s="5"/>
      <c r="H10" s="5"/>
      <c r="I10" s="5"/>
      <c r="J10" s="5"/>
      <c r="K10" s="5"/>
      <c r="L10" s="5"/>
      <c r="M10" s="5"/>
      <c r="N10" s="5"/>
      <c r="O10" s="5"/>
      <c r="P10" s="5"/>
      <c r="Q10" s="5"/>
      <c r="R10" s="5"/>
      <c r="S10" s="5"/>
      <c r="T10" s="5"/>
      <c r="U10" s="5"/>
    </row>
    <row r="11" spans="1:25" ht="15.75" thickBot="1">
      <c r="A11" s="4"/>
      <c r="B11" s="5"/>
      <c r="C11" s="5"/>
      <c r="D11" s="5"/>
      <c r="E11" s="5"/>
      <c r="F11" s="5"/>
      <c r="G11" s="5"/>
      <c r="H11" s="5"/>
      <c r="I11" s="5"/>
      <c r="J11" s="5"/>
      <c r="K11" s="5"/>
      <c r="L11" s="5"/>
      <c r="M11" s="5"/>
      <c r="N11" s="5"/>
      <c r="O11" s="5"/>
      <c r="P11" s="5"/>
      <c r="Q11" s="5"/>
      <c r="R11" s="5"/>
      <c r="S11" s="5"/>
      <c r="T11" s="5"/>
      <c r="U11" s="5"/>
    </row>
    <row r="12" spans="1:25" ht="15.75" thickBot="1">
      <c r="A12" s="4"/>
      <c r="B12" s="5"/>
      <c r="C12" s="5"/>
      <c r="D12" s="5"/>
      <c r="E12" s="5"/>
      <c r="F12" s="5"/>
      <c r="G12" s="5"/>
      <c r="H12" s="5"/>
      <c r="I12" s="5"/>
      <c r="J12" s="5"/>
      <c r="K12" s="5"/>
      <c r="L12" s="5"/>
      <c r="M12" s="5"/>
      <c r="N12" s="5"/>
      <c r="O12" s="5"/>
      <c r="P12" s="5"/>
      <c r="Q12" s="5"/>
      <c r="R12" s="5"/>
      <c r="S12" s="5"/>
      <c r="T12" s="5"/>
      <c r="U12" s="5"/>
    </row>
    <row r="13" spans="1:25" ht="15.75" thickBot="1">
      <c r="A13" s="4"/>
      <c r="B13" s="5"/>
      <c r="C13" s="5"/>
      <c r="D13" s="5"/>
      <c r="E13" s="5"/>
      <c r="F13" s="5"/>
      <c r="G13" s="5"/>
      <c r="H13" s="5"/>
      <c r="I13" s="5"/>
      <c r="J13" s="5"/>
      <c r="K13" s="5"/>
      <c r="L13" s="5"/>
      <c r="M13" s="5"/>
      <c r="N13" s="5"/>
      <c r="O13" s="5"/>
      <c r="P13" s="5"/>
      <c r="Q13" s="5"/>
      <c r="R13" s="5"/>
      <c r="S13" s="5"/>
      <c r="T13" s="5"/>
      <c r="U13" s="5"/>
    </row>
    <row r="14" spans="1:25" ht="15.75" thickBot="1">
      <c r="A14" s="4"/>
      <c r="B14" s="5"/>
      <c r="C14" s="5"/>
      <c r="D14" s="5"/>
      <c r="E14" s="5"/>
      <c r="F14" s="5"/>
      <c r="G14" s="5"/>
      <c r="H14" s="5"/>
      <c r="I14" s="5"/>
      <c r="J14" s="5"/>
      <c r="K14" s="5"/>
      <c r="L14" s="5"/>
      <c r="M14" s="5"/>
      <c r="N14" s="5"/>
      <c r="O14" s="5"/>
      <c r="P14" s="5"/>
      <c r="Q14" s="5"/>
      <c r="R14" s="5"/>
      <c r="S14" s="5"/>
      <c r="T14" s="5"/>
      <c r="U14" s="5"/>
    </row>
    <row r="15" spans="1:25" ht="15.75" thickBot="1">
      <c r="A15" s="4"/>
      <c r="B15" s="5"/>
      <c r="C15" s="5"/>
      <c r="D15" s="5"/>
      <c r="E15" s="5"/>
      <c r="F15" s="5"/>
      <c r="G15" s="5"/>
      <c r="H15" s="5"/>
      <c r="I15" s="5"/>
      <c r="J15" s="5"/>
      <c r="K15" s="5"/>
      <c r="L15" s="5"/>
      <c r="M15" s="5"/>
      <c r="N15" s="5"/>
      <c r="O15" s="5"/>
      <c r="P15" s="5"/>
      <c r="Q15" s="5"/>
      <c r="R15" s="5"/>
      <c r="S15" s="5"/>
      <c r="T15" s="5"/>
      <c r="U15" s="5"/>
    </row>
    <row r="16" spans="1:25" ht="15.75" thickBot="1">
      <c r="A16" s="4"/>
      <c r="B16" s="5"/>
      <c r="C16" s="5"/>
      <c r="D16" s="5"/>
      <c r="E16" s="5"/>
      <c r="F16" s="5"/>
      <c r="G16" s="5"/>
      <c r="H16" s="5"/>
      <c r="I16" s="5"/>
      <c r="J16" s="5"/>
      <c r="K16" s="5"/>
      <c r="L16" s="5"/>
      <c r="M16" s="5"/>
      <c r="N16" s="5"/>
      <c r="O16" s="5"/>
      <c r="P16" s="5"/>
      <c r="Q16" s="5"/>
      <c r="R16" s="5"/>
      <c r="S16" s="5"/>
      <c r="T16" s="5"/>
      <c r="U16" s="5"/>
    </row>
    <row r="17" spans="1:21" ht="15.75" thickBot="1">
      <c r="A17" s="4"/>
      <c r="B17" s="5"/>
      <c r="C17" s="5"/>
      <c r="D17" s="5"/>
      <c r="E17" s="5"/>
      <c r="F17" s="5"/>
      <c r="G17" s="5"/>
      <c r="H17" s="5"/>
      <c r="I17" s="5"/>
      <c r="J17" s="5"/>
      <c r="K17" s="5"/>
      <c r="L17" s="5"/>
      <c r="M17" s="5"/>
      <c r="N17" s="5"/>
      <c r="O17" s="5"/>
      <c r="P17" s="5"/>
      <c r="Q17" s="5"/>
      <c r="R17" s="5"/>
      <c r="S17" s="5"/>
      <c r="T17" s="5"/>
      <c r="U17" s="5"/>
    </row>
    <row r="18" spans="1:21" ht="15.75" thickBot="1">
      <c r="A18" s="4"/>
      <c r="B18" s="5"/>
      <c r="C18" s="5"/>
      <c r="D18" s="5"/>
      <c r="E18" s="5"/>
      <c r="F18" s="5"/>
      <c r="G18" s="5"/>
      <c r="H18" s="5"/>
      <c r="I18" s="5"/>
      <c r="J18" s="5"/>
      <c r="K18" s="5"/>
      <c r="L18" s="5"/>
      <c r="M18" s="5"/>
      <c r="N18" s="5"/>
      <c r="O18" s="5"/>
      <c r="P18" s="5"/>
      <c r="Q18" s="5"/>
      <c r="R18" s="5"/>
      <c r="S18" s="5"/>
      <c r="T18" s="5"/>
      <c r="U18" s="5"/>
    </row>
  </sheetData>
  <mergeCells count="1">
    <mergeCell ref="A1:U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dimension ref="A1:AG20"/>
  <sheetViews>
    <sheetView topLeftCell="A9" zoomScale="80" zoomScaleNormal="80" workbookViewId="0">
      <selection activeCell="C9" sqref="C9"/>
    </sheetView>
  </sheetViews>
  <sheetFormatPr baseColWidth="10" defaultColWidth="8.28515625" defaultRowHeight="15"/>
  <cols>
    <col min="1" max="3" width="8.28515625" style="1"/>
    <col min="4" max="4" width="8.28515625" style="2"/>
    <col min="5" max="22" width="8.28515625" style="1"/>
    <col min="23" max="23" width="9.42578125" style="1" customWidth="1"/>
    <col min="24" max="24" width="8.28515625" style="1"/>
    <col min="25" max="25" width="13.85546875" style="1" customWidth="1"/>
    <col min="26" max="16384" width="8.28515625" style="1"/>
  </cols>
  <sheetData>
    <row r="1" spans="1:33" ht="33.75" customHeight="1">
      <c r="A1" s="109" t="s">
        <v>11</v>
      </c>
      <c r="B1" s="109"/>
      <c r="C1" s="109"/>
      <c r="D1" s="109"/>
      <c r="E1" s="109"/>
      <c r="F1" s="109"/>
      <c r="G1" s="109"/>
      <c r="H1" s="109"/>
      <c r="I1" s="109"/>
      <c r="J1" s="109"/>
      <c r="K1" s="109"/>
      <c r="L1" s="109"/>
      <c r="M1" s="109"/>
      <c r="N1" s="109"/>
      <c r="O1" s="109"/>
      <c r="P1" s="109"/>
      <c r="Q1" s="109"/>
      <c r="R1" s="109"/>
      <c r="S1" s="109"/>
      <c r="T1" s="109"/>
      <c r="U1" s="109"/>
    </row>
    <row r="2" spans="1:33" s="2" customFormat="1" ht="70.5" customHeight="1" thickBot="1">
      <c r="A2" s="18" t="s">
        <v>0</v>
      </c>
      <c r="B2" s="18" t="s">
        <v>62</v>
      </c>
      <c r="C2" s="18" t="s">
        <v>1</v>
      </c>
      <c r="D2" s="18" t="s">
        <v>2</v>
      </c>
      <c r="E2" s="18" t="s">
        <v>3</v>
      </c>
      <c r="F2" s="18" t="s">
        <v>4</v>
      </c>
      <c r="G2" s="18" t="s">
        <v>5</v>
      </c>
      <c r="H2" s="18" t="s">
        <v>6</v>
      </c>
      <c r="I2" s="18" t="s">
        <v>5</v>
      </c>
      <c r="J2" s="18" t="s">
        <v>7</v>
      </c>
      <c r="K2" s="18" t="s">
        <v>5</v>
      </c>
      <c r="L2" s="18" t="s">
        <v>8</v>
      </c>
      <c r="M2" s="18" t="s">
        <v>5</v>
      </c>
      <c r="N2" s="18" t="s">
        <v>9</v>
      </c>
      <c r="O2" s="18" t="s">
        <v>5</v>
      </c>
      <c r="P2" s="18" t="s">
        <v>10</v>
      </c>
      <c r="Q2" s="18" t="s">
        <v>5</v>
      </c>
      <c r="R2" s="18" t="s">
        <v>19</v>
      </c>
      <c r="S2" s="18" t="s">
        <v>5</v>
      </c>
      <c r="T2" s="18" t="s">
        <v>20</v>
      </c>
      <c r="U2" s="18" t="s">
        <v>22</v>
      </c>
      <c r="V2" s="10"/>
      <c r="W2" s="10"/>
      <c r="X2" s="10"/>
      <c r="Y2" s="10"/>
      <c r="Z2" s="10"/>
      <c r="AA2" s="10"/>
      <c r="AB2" s="10"/>
      <c r="AC2" s="10"/>
      <c r="AD2" s="10"/>
      <c r="AE2" s="10"/>
      <c r="AF2" s="11"/>
      <c r="AG2" s="10"/>
    </row>
    <row r="3" spans="1:33" ht="109.5" customHeight="1">
      <c r="A3" s="110" t="s">
        <v>23</v>
      </c>
      <c r="B3" s="110" t="s">
        <v>67</v>
      </c>
      <c r="C3" s="30" t="s">
        <v>24</v>
      </c>
      <c r="D3" s="22" t="s">
        <v>44</v>
      </c>
      <c r="E3" s="22">
        <v>1</v>
      </c>
      <c r="F3" s="23" t="s">
        <v>57</v>
      </c>
      <c r="G3" s="23">
        <v>0.3</v>
      </c>
      <c r="H3" s="23" t="s">
        <v>58</v>
      </c>
      <c r="I3" s="23">
        <v>0.3</v>
      </c>
      <c r="J3" s="23" t="s">
        <v>59</v>
      </c>
      <c r="K3" s="23">
        <v>0.6</v>
      </c>
      <c r="L3" s="23" t="s">
        <v>61</v>
      </c>
      <c r="M3" s="23">
        <v>0.3</v>
      </c>
      <c r="N3" s="23" t="s">
        <v>63</v>
      </c>
      <c r="O3" s="23">
        <v>0.1</v>
      </c>
      <c r="P3" s="23" t="s">
        <v>64</v>
      </c>
      <c r="Q3" s="23">
        <v>0.4</v>
      </c>
      <c r="R3" s="24">
        <v>2017</v>
      </c>
      <c r="S3" s="23">
        <v>1</v>
      </c>
      <c r="T3" s="23">
        <v>0.36</v>
      </c>
      <c r="U3" s="26" t="s">
        <v>80</v>
      </c>
      <c r="V3" s="60" t="s">
        <v>79</v>
      </c>
      <c r="W3" s="112" t="s">
        <v>102</v>
      </c>
      <c r="AC3" s="25"/>
    </row>
    <row r="4" spans="1:33" ht="150" customHeight="1" thickBot="1">
      <c r="A4" s="110"/>
      <c r="B4" s="110"/>
      <c r="C4" s="30" t="s">
        <v>25</v>
      </c>
      <c r="D4" s="22" t="s">
        <v>45</v>
      </c>
      <c r="E4" s="22">
        <v>1</v>
      </c>
      <c r="F4" s="23" t="s">
        <v>57</v>
      </c>
      <c r="G4" s="23" t="s">
        <v>75</v>
      </c>
      <c r="H4" s="23" t="s">
        <v>58</v>
      </c>
      <c r="I4" s="23" t="s">
        <v>76</v>
      </c>
      <c r="J4" s="23" t="s">
        <v>59</v>
      </c>
      <c r="K4" s="23">
        <v>0.4</v>
      </c>
      <c r="L4" s="23" t="s">
        <v>61</v>
      </c>
      <c r="M4" s="23" t="s">
        <v>77</v>
      </c>
      <c r="N4" s="23" t="s">
        <v>63</v>
      </c>
      <c r="O4" s="23" t="s">
        <v>78</v>
      </c>
      <c r="P4" s="23" t="s">
        <v>64</v>
      </c>
      <c r="Q4" s="23">
        <v>0.6</v>
      </c>
      <c r="R4" s="24">
        <v>2017</v>
      </c>
      <c r="S4" s="23">
        <v>1</v>
      </c>
      <c r="T4" s="23">
        <v>0.36</v>
      </c>
      <c r="U4" s="26" t="s">
        <v>81</v>
      </c>
      <c r="V4" s="60" t="s">
        <v>79</v>
      </c>
      <c r="W4" s="113"/>
      <c r="X4" s="87">
        <f>+T3+T4</f>
        <v>0.72</v>
      </c>
      <c r="Y4" s="92">
        <v>36</v>
      </c>
    </row>
    <row r="5" spans="1:33" s="2" customFormat="1" ht="168" customHeight="1" thickBot="1">
      <c r="A5" s="110"/>
      <c r="B5" s="110"/>
      <c r="C5" s="39" t="s">
        <v>26</v>
      </c>
      <c r="D5" s="40" t="s">
        <v>46</v>
      </c>
      <c r="E5" s="40">
        <v>1</v>
      </c>
      <c r="F5" s="41" t="s">
        <v>57</v>
      </c>
      <c r="G5" s="41">
        <v>0</v>
      </c>
      <c r="H5" s="41" t="s">
        <v>58</v>
      </c>
      <c r="I5" s="41">
        <v>1</v>
      </c>
      <c r="J5" s="41" t="s">
        <v>59</v>
      </c>
      <c r="K5" s="41">
        <v>1</v>
      </c>
      <c r="L5" s="41" t="s">
        <v>61</v>
      </c>
      <c r="M5" s="41">
        <v>0</v>
      </c>
      <c r="N5" s="41" t="s">
        <v>63</v>
      </c>
      <c r="O5" s="41">
        <v>0</v>
      </c>
      <c r="P5" s="41" t="s">
        <v>64</v>
      </c>
      <c r="Q5" s="41">
        <v>0</v>
      </c>
      <c r="R5" s="42">
        <v>2017</v>
      </c>
      <c r="S5" s="41">
        <v>1</v>
      </c>
      <c r="T5" s="41">
        <v>0.36</v>
      </c>
      <c r="U5" s="62" t="s">
        <v>84</v>
      </c>
      <c r="V5" s="63" t="s">
        <v>79</v>
      </c>
      <c r="W5" s="65" t="s">
        <v>104</v>
      </c>
      <c r="X5" s="88">
        <f>+T5</f>
        <v>0.36</v>
      </c>
      <c r="Y5" s="93">
        <v>36</v>
      </c>
    </row>
    <row r="6" spans="1:33" ht="144" customHeight="1">
      <c r="A6" s="110" t="s">
        <v>27</v>
      </c>
      <c r="B6" s="110"/>
      <c r="C6" s="31" t="s">
        <v>35</v>
      </c>
      <c r="D6" s="32" t="s">
        <v>47</v>
      </c>
      <c r="E6" s="32">
        <v>1</v>
      </c>
      <c r="F6" s="33" t="s">
        <v>57</v>
      </c>
      <c r="G6" s="35">
        <v>4.7600000000000003E-2</v>
      </c>
      <c r="H6" s="33" t="s">
        <v>58</v>
      </c>
      <c r="I6" s="35">
        <v>0.14280000000000001</v>
      </c>
      <c r="J6" s="33" t="s">
        <v>59</v>
      </c>
      <c r="K6" s="35">
        <v>0.19040000000000001</v>
      </c>
      <c r="L6" s="33" t="s">
        <v>61</v>
      </c>
      <c r="M6" s="35">
        <v>8.3299999999999999E-2</v>
      </c>
      <c r="N6" s="33" t="s">
        <v>63</v>
      </c>
      <c r="O6" s="35">
        <v>0.72629999999999995</v>
      </c>
      <c r="P6" s="33" t="s">
        <v>64</v>
      </c>
      <c r="Q6" s="35">
        <v>0.80959999999999999</v>
      </c>
      <c r="R6" s="34">
        <v>2017</v>
      </c>
      <c r="S6" s="33">
        <v>1</v>
      </c>
      <c r="T6" s="33">
        <v>0.36</v>
      </c>
      <c r="U6" s="36" t="s">
        <v>82</v>
      </c>
      <c r="V6" s="61" t="s">
        <v>79</v>
      </c>
      <c r="W6" s="114" t="s">
        <v>103</v>
      </c>
      <c r="X6" s="17"/>
      <c r="Y6" s="94"/>
      <c r="Z6" s="17"/>
      <c r="AB6" s="64"/>
    </row>
    <row r="7" spans="1:33" ht="162.75" customHeight="1" thickBot="1">
      <c r="A7" s="110"/>
      <c r="B7" s="110"/>
      <c r="C7" s="31" t="s">
        <v>36</v>
      </c>
      <c r="D7" s="32" t="s">
        <v>60</v>
      </c>
      <c r="E7" s="33">
        <v>0.8</v>
      </c>
      <c r="F7" s="33" t="s">
        <v>57</v>
      </c>
      <c r="G7" s="33">
        <v>0</v>
      </c>
      <c r="H7" s="33" t="s">
        <v>58</v>
      </c>
      <c r="I7" s="33">
        <v>0</v>
      </c>
      <c r="J7" s="33" t="s">
        <v>59</v>
      </c>
      <c r="K7" s="33">
        <v>0</v>
      </c>
      <c r="L7" s="33" t="s">
        <v>61</v>
      </c>
      <c r="M7" s="37">
        <v>0.66669999999999996</v>
      </c>
      <c r="N7" s="33" t="s">
        <v>63</v>
      </c>
      <c r="O7" s="37">
        <v>0.33329999999999999</v>
      </c>
      <c r="P7" s="33" t="s">
        <v>64</v>
      </c>
      <c r="Q7" s="33">
        <v>1</v>
      </c>
      <c r="R7" s="34">
        <v>2017</v>
      </c>
      <c r="S7" s="33">
        <v>1</v>
      </c>
      <c r="T7" s="33">
        <v>0.36</v>
      </c>
      <c r="U7" s="38" t="s">
        <v>83</v>
      </c>
      <c r="V7" s="61" t="s">
        <v>79</v>
      </c>
      <c r="W7" s="115"/>
      <c r="X7" s="86">
        <f>+T6+T7</f>
        <v>0.72</v>
      </c>
      <c r="Y7" s="92">
        <v>36</v>
      </c>
    </row>
    <row r="8" spans="1:33" ht="143.25" customHeight="1" thickBot="1">
      <c r="A8" s="29" t="s">
        <v>28</v>
      </c>
      <c r="B8" s="29" t="s">
        <v>68</v>
      </c>
      <c r="C8" s="43" t="s">
        <v>37</v>
      </c>
      <c r="D8" s="44" t="s">
        <v>48</v>
      </c>
      <c r="E8" s="44">
        <v>2</v>
      </c>
      <c r="F8" s="45" t="s">
        <v>57</v>
      </c>
      <c r="G8" s="45">
        <v>0</v>
      </c>
      <c r="H8" s="45" t="s">
        <v>58</v>
      </c>
      <c r="I8" s="45">
        <v>0</v>
      </c>
      <c r="J8" s="45" t="s">
        <v>59</v>
      </c>
      <c r="K8" s="45">
        <v>0</v>
      </c>
      <c r="L8" s="45" t="s">
        <v>61</v>
      </c>
      <c r="M8" s="45">
        <v>1</v>
      </c>
      <c r="N8" s="45" t="s">
        <v>63</v>
      </c>
      <c r="O8" s="45">
        <v>0</v>
      </c>
      <c r="P8" s="45" t="s">
        <v>64</v>
      </c>
      <c r="Q8" s="45">
        <v>1</v>
      </c>
      <c r="R8" s="46">
        <v>2017</v>
      </c>
      <c r="S8" s="45">
        <v>1</v>
      </c>
      <c r="T8" s="45">
        <v>0.5</v>
      </c>
      <c r="U8" s="66" t="s">
        <v>85</v>
      </c>
      <c r="V8" s="67" t="s">
        <v>79</v>
      </c>
      <c r="W8" s="68" t="s">
        <v>105</v>
      </c>
      <c r="X8" s="86">
        <f>+T8</f>
        <v>0.5</v>
      </c>
      <c r="Y8" s="92">
        <v>50</v>
      </c>
      <c r="AB8" s="64"/>
    </row>
    <row r="9" spans="1:33" ht="130.5" customHeight="1" thickBot="1">
      <c r="A9" s="29" t="s">
        <v>29</v>
      </c>
      <c r="B9" s="29" t="s">
        <v>69</v>
      </c>
      <c r="C9" s="47" t="s">
        <v>38</v>
      </c>
      <c r="D9" s="48" t="s">
        <v>49</v>
      </c>
      <c r="E9" s="48">
        <v>1</v>
      </c>
      <c r="F9" s="49" t="s">
        <v>57</v>
      </c>
      <c r="G9" s="50">
        <v>0.1666</v>
      </c>
      <c r="H9" s="49" t="s">
        <v>58</v>
      </c>
      <c r="I9" s="50">
        <v>0.1532</v>
      </c>
      <c r="J9" s="49" t="s">
        <v>59</v>
      </c>
      <c r="K9" s="50">
        <v>0.31979999999999997</v>
      </c>
      <c r="L9" s="49" t="s">
        <v>61</v>
      </c>
      <c r="M9" s="50">
        <v>0.68020000000000003</v>
      </c>
      <c r="N9" s="49" t="s">
        <v>63</v>
      </c>
      <c r="O9" s="50">
        <v>0</v>
      </c>
      <c r="P9" s="49" t="s">
        <v>64</v>
      </c>
      <c r="Q9" s="50">
        <v>0.68020000000000003</v>
      </c>
      <c r="R9" s="51">
        <v>2017</v>
      </c>
      <c r="S9" s="49">
        <v>1</v>
      </c>
      <c r="T9" s="49">
        <v>1</v>
      </c>
      <c r="U9" s="70" t="s">
        <v>86</v>
      </c>
      <c r="V9" s="71" t="s">
        <v>79</v>
      </c>
      <c r="W9" s="69" t="s">
        <v>106</v>
      </c>
      <c r="X9" s="89">
        <f>+T9</f>
        <v>1</v>
      </c>
      <c r="Y9" s="92">
        <v>100</v>
      </c>
    </row>
    <row r="10" spans="1:33" ht="63.75" customHeight="1">
      <c r="A10" s="110" t="s">
        <v>30</v>
      </c>
      <c r="B10" s="110" t="s">
        <v>70</v>
      </c>
      <c r="C10" s="111" t="s">
        <v>39</v>
      </c>
      <c r="D10" s="52" t="s">
        <v>50</v>
      </c>
      <c r="E10" s="52">
        <v>1</v>
      </c>
      <c r="F10" s="53" t="s">
        <v>57</v>
      </c>
      <c r="G10" s="53">
        <v>0.25</v>
      </c>
      <c r="H10" s="53" t="s">
        <v>58</v>
      </c>
      <c r="I10" s="53">
        <v>0.25</v>
      </c>
      <c r="J10" s="53" t="s">
        <v>59</v>
      </c>
      <c r="K10" s="53">
        <v>0.5</v>
      </c>
      <c r="L10" s="53" t="s">
        <v>61</v>
      </c>
      <c r="M10" s="53">
        <v>0.25</v>
      </c>
      <c r="N10" s="53" t="s">
        <v>63</v>
      </c>
      <c r="O10" s="53">
        <v>0.25</v>
      </c>
      <c r="P10" s="53" t="s">
        <v>64</v>
      </c>
      <c r="Q10" s="53">
        <v>0.5</v>
      </c>
      <c r="R10" s="54">
        <v>2017</v>
      </c>
      <c r="S10" s="53">
        <v>1</v>
      </c>
      <c r="T10" s="53">
        <v>0.36</v>
      </c>
      <c r="U10" s="72" t="s">
        <v>91</v>
      </c>
      <c r="V10" s="73" t="s">
        <v>79</v>
      </c>
      <c r="W10" s="116" t="s">
        <v>107</v>
      </c>
      <c r="X10" s="90"/>
      <c r="Y10" s="92"/>
      <c r="Z10" s="28" t="s">
        <v>87</v>
      </c>
    </row>
    <row r="11" spans="1:33" ht="74.25" customHeight="1">
      <c r="A11" s="110"/>
      <c r="B11" s="110"/>
      <c r="C11" s="111"/>
      <c r="D11" s="52" t="s">
        <v>51</v>
      </c>
      <c r="E11" s="53">
        <v>1</v>
      </c>
      <c r="F11" s="53" t="s">
        <v>57</v>
      </c>
      <c r="G11" s="53">
        <v>0</v>
      </c>
      <c r="H11" s="53" t="s">
        <v>58</v>
      </c>
      <c r="I11" s="53">
        <v>0</v>
      </c>
      <c r="J11" s="53" t="s">
        <v>59</v>
      </c>
      <c r="K11" s="53">
        <v>0</v>
      </c>
      <c r="L11" s="53" t="s">
        <v>61</v>
      </c>
      <c r="M11" s="53">
        <v>1</v>
      </c>
      <c r="N11" s="53" t="s">
        <v>63</v>
      </c>
      <c r="O11" s="53">
        <v>0</v>
      </c>
      <c r="P11" s="53" t="s">
        <v>64</v>
      </c>
      <c r="Q11" s="53">
        <v>1</v>
      </c>
      <c r="R11" s="54">
        <v>2017</v>
      </c>
      <c r="S11" s="53">
        <v>1</v>
      </c>
      <c r="T11" s="53">
        <v>0.36</v>
      </c>
      <c r="U11" s="72" t="s">
        <v>92</v>
      </c>
      <c r="V11" s="73" t="s">
        <v>79</v>
      </c>
      <c r="W11" s="117"/>
      <c r="X11" s="91"/>
      <c r="Y11" s="92"/>
      <c r="Z11" s="27" t="s">
        <v>33</v>
      </c>
    </row>
    <row r="12" spans="1:33" ht="138" customHeight="1" thickBot="1">
      <c r="A12" s="110"/>
      <c r="B12" s="110"/>
      <c r="C12" s="111"/>
      <c r="D12" s="52" t="s">
        <v>97</v>
      </c>
      <c r="E12" s="53">
        <v>1</v>
      </c>
      <c r="F12" s="53" t="s">
        <v>57</v>
      </c>
      <c r="G12" s="53">
        <v>0</v>
      </c>
      <c r="H12" s="53" t="s">
        <v>58</v>
      </c>
      <c r="I12" s="53">
        <v>0</v>
      </c>
      <c r="J12" s="53" t="s">
        <v>59</v>
      </c>
      <c r="K12" s="53">
        <v>0</v>
      </c>
      <c r="L12" s="53" t="s">
        <v>61</v>
      </c>
      <c r="M12" s="55">
        <v>0.57140000000000002</v>
      </c>
      <c r="N12" s="53" t="s">
        <v>63</v>
      </c>
      <c r="O12" s="55">
        <v>0.42849999999999999</v>
      </c>
      <c r="P12" s="53" t="s">
        <v>64</v>
      </c>
      <c r="Q12" s="53">
        <v>1</v>
      </c>
      <c r="R12" s="54">
        <v>2017</v>
      </c>
      <c r="S12" s="53">
        <v>1</v>
      </c>
      <c r="T12" s="53">
        <v>0.36</v>
      </c>
      <c r="U12" s="74" t="s">
        <v>93</v>
      </c>
      <c r="V12" s="73" t="s">
        <v>79</v>
      </c>
      <c r="W12" s="118"/>
      <c r="X12" s="86">
        <f>+T10+T11+T12</f>
        <v>1.08</v>
      </c>
      <c r="Y12" s="92">
        <v>36</v>
      </c>
    </row>
    <row r="13" spans="1:33" ht="93.75" customHeight="1">
      <c r="A13" s="110" t="s">
        <v>31</v>
      </c>
      <c r="B13" s="110" t="s">
        <v>71</v>
      </c>
      <c r="C13" s="75" t="s">
        <v>40</v>
      </c>
      <c r="D13" s="76" t="s">
        <v>52</v>
      </c>
      <c r="E13" s="77">
        <v>1</v>
      </c>
      <c r="F13" s="77" t="s">
        <v>57</v>
      </c>
      <c r="G13" s="77">
        <v>0</v>
      </c>
      <c r="H13" s="77" t="s">
        <v>58</v>
      </c>
      <c r="I13" s="78">
        <v>0.33329999999999999</v>
      </c>
      <c r="J13" s="77" t="s">
        <v>59</v>
      </c>
      <c r="K13" s="78">
        <v>0.33329999999999999</v>
      </c>
      <c r="L13" s="77" t="s">
        <v>61</v>
      </c>
      <c r="M13" s="78">
        <v>0.33329999999999999</v>
      </c>
      <c r="N13" s="77" t="s">
        <v>63</v>
      </c>
      <c r="O13" s="78">
        <v>0.33329999999999999</v>
      </c>
      <c r="P13" s="77" t="s">
        <v>64</v>
      </c>
      <c r="Q13" s="78">
        <v>0.66659999999999997</v>
      </c>
      <c r="R13" s="79">
        <v>2017</v>
      </c>
      <c r="S13" s="77">
        <v>1</v>
      </c>
      <c r="T13" s="77">
        <v>0.36</v>
      </c>
      <c r="U13" s="80" t="s">
        <v>94</v>
      </c>
      <c r="V13" s="81" t="s">
        <v>79</v>
      </c>
      <c r="W13" s="119" t="s">
        <v>108</v>
      </c>
      <c r="Y13" s="92"/>
    </row>
    <row r="14" spans="1:33" ht="122.25" customHeight="1">
      <c r="A14" s="110"/>
      <c r="B14" s="110"/>
      <c r="C14" s="75" t="s">
        <v>41</v>
      </c>
      <c r="D14" s="76" t="s">
        <v>98</v>
      </c>
      <c r="E14" s="76" t="s">
        <v>55</v>
      </c>
      <c r="F14" s="77" t="s">
        <v>57</v>
      </c>
      <c r="G14" s="78">
        <v>0.16669999999999999</v>
      </c>
      <c r="H14" s="77" t="s">
        <v>58</v>
      </c>
      <c r="I14" s="78">
        <v>0.16669999999999999</v>
      </c>
      <c r="J14" s="77" t="s">
        <v>59</v>
      </c>
      <c r="K14" s="78">
        <v>0.33339999999999997</v>
      </c>
      <c r="L14" s="77" t="s">
        <v>61</v>
      </c>
      <c r="M14" s="78">
        <v>0.5</v>
      </c>
      <c r="N14" s="77" t="s">
        <v>63</v>
      </c>
      <c r="O14" s="78">
        <v>0.1666</v>
      </c>
      <c r="P14" s="77" t="s">
        <v>64</v>
      </c>
      <c r="Q14" s="78">
        <v>0.66659999999999997</v>
      </c>
      <c r="R14" s="79">
        <v>2017</v>
      </c>
      <c r="S14" s="77">
        <v>1</v>
      </c>
      <c r="T14" s="77">
        <v>0.36</v>
      </c>
      <c r="U14" s="82" t="s">
        <v>95</v>
      </c>
      <c r="V14" s="81" t="s">
        <v>79</v>
      </c>
      <c r="W14" s="120"/>
      <c r="Y14" s="92"/>
    </row>
    <row r="15" spans="1:33" ht="86.25" customHeight="1">
      <c r="A15" s="29" t="s">
        <v>32</v>
      </c>
      <c r="B15" s="29" t="s">
        <v>72</v>
      </c>
      <c r="C15" s="75" t="s">
        <v>100</v>
      </c>
      <c r="D15" s="76" t="s">
        <v>99</v>
      </c>
      <c r="E15" s="77">
        <v>1</v>
      </c>
      <c r="F15" s="77" t="s">
        <v>57</v>
      </c>
      <c r="G15" s="77">
        <v>0</v>
      </c>
      <c r="H15" s="77" t="s">
        <v>58</v>
      </c>
      <c r="I15" s="78">
        <v>0.114</v>
      </c>
      <c r="J15" s="77" t="s">
        <v>59</v>
      </c>
      <c r="K15" s="78">
        <v>0.114</v>
      </c>
      <c r="L15" s="77" t="s">
        <v>61</v>
      </c>
      <c r="M15" s="78">
        <v>0.58919999999999995</v>
      </c>
      <c r="N15" s="77" t="s">
        <v>63</v>
      </c>
      <c r="O15" s="78">
        <v>0.1668</v>
      </c>
      <c r="P15" s="77" t="s">
        <v>64</v>
      </c>
      <c r="Q15" s="78">
        <v>0.75600000000000001</v>
      </c>
      <c r="R15" s="79">
        <v>2017</v>
      </c>
      <c r="S15" s="77">
        <v>0.87</v>
      </c>
      <c r="T15" s="77">
        <v>0.36</v>
      </c>
      <c r="U15" s="80" t="s">
        <v>88</v>
      </c>
      <c r="V15" s="81" t="s">
        <v>79</v>
      </c>
      <c r="W15" s="121"/>
      <c r="Y15" s="92"/>
    </row>
    <row r="16" spans="1:33" s="3" customFormat="1" ht="121.5" customHeight="1">
      <c r="A16" s="29" t="s">
        <v>33</v>
      </c>
      <c r="B16" s="29" t="s">
        <v>73</v>
      </c>
      <c r="C16" s="75" t="s">
        <v>42</v>
      </c>
      <c r="D16" s="76" t="s">
        <v>53</v>
      </c>
      <c r="E16" s="76" t="s">
        <v>56</v>
      </c>
      <c r="F16" s="77" t="s">
        <v>57</v>
      </c>
      <c r="G16" s="78">
        <v>8.3299999999999999E-2</v>
      </c>
      <c r="H16" s="77" t="s">
        <v>58</v>
      </c>
      <c r="I16" s="78">
        <v>8.3299999999999999E-2</v>
      </c>
      <c r="J16" s="77" t="s">
        <v>59</v>
      </c>
      <c r="K16" s="78">
        <v>0.1666</v>
      </c>
      <c r="L16" s="77" t="s">
        <v>61</v>
      </c>
      <c r="M16" s="77">
        <v>0.75</v>
      </c>
      <c r="N16" s="77" t="s">
        <v>63</v>
      </c>
      <c r="O16" s="78">
        <v>8.3400000000000002E-2</v>
      </c>
      <c r="P16" s="77" t="s">
        <v>64</v>
      </c>
      <c r="Q16" s="78">
        <v>0.83340000000000003</v>
      </c>
      <c r="R16" s="79">
        <v>2017</v>
      </c>
      <c r="S16" s="77">
        <v>1</v>
      </c>
      <c r="T16" s="77">
        <v>0.36</v>
      </c>
      <c r="U16" s="82" t="s">
        <v>96</v>
      </c>
      <c r="V16" s="81" t="s">
        <v>79</v>
      </c>
      <c r="W16" s="121"/>
      <c r="Y16" s="92"/>
    </row>
    <row r="17" spans="1:25" ht="102.75" customHeight="1" thickBot="1">
      <c r="A17" s="110" t="s">
        <v>34</v>
      </c>
      <c r="B17" s="110" t="s">
        <v>74</v>
      </c>
      <c r="C17" s="75" t="s">
        <v>43</v>
      </c>
      <c r="D17" s="76" t="s">
        <v>54</v>
      </c>
      <c r="E17" s="77">
        <v>1</v>
      </c>
      <c r="F17" s="77" t="s">
        <v>57</v>
      </c>
      <c r="G17" s="77">
        <v>0</v>
      </c>
      <c r="H17" s="77" t="s">
        <v>58</v>
      </c>
      <c r="I17" s="77">
        <v>0</v>
      </c>
      <c r="J17" s="77" t="s">
        <v>59</v>
      </c>
      <c r="K17" s="77">
        <v>0</v>
      </c>
      <c r="L17" s="77" t="s">
        <v>61</v>
      </c>
      <c r="M17" s="77">
        <v>0</v>
      </c>
      <c r="N17" s="77" t="s">
        <v>63</v>
      </c>
      <c r="O17" s="77">
        <v>1</v>
      </c>
      <c r="P17" s="77" t="s">
        <v>64</v>
      </c>
      <c r="Q17" s="77">
        <v>1</v>
      </c>
      <c r="R17" s="79">
        <v>2017</v>
      </c>
      <c r="S17" s="77">
        <v>1</v>
      </c>
      <c r="T17" s="77">
        <v>0.36</v>
      </c>
      <c r="U17" s="80" t="s">
        <v>89</v>
      </c>
      <c r="V17" s="81" t="s">
        <v>79</v>
      </c>
      <c r="W17" s="122"/>
      <c r="X17" s="86">
        <f>+T13+T14+T15+T16+T17</f>
        <v>1.7999999999999998</v>
      </c>
      <c r="Y17" s="92">
        <v>36</v>
      </c>
    </row>
    <row r="18" spans="1:25" ht="114" customHeight="1" thickBot="1">
      <c r="A18" s="110"/>
      <c r="B18" s="110"/>
      <c r="C18" s="56" t="s">
        <v>66</v>
      </c>
      <c r="D18" s="57" t="s">
        <v>65</v>
      </c>
      <c r="E18" s="57" t="s">
        <v>101</v>
      </c>
      <c r="F18" s="58" t="s">
        <v>57</v>
      </c>
      <c r="G18" s="58">
        <v>0</v>
      </c>
      <c r="H18" s="58" t="s">
        <v>58</v>
      </c>
      <c r="I18" s="58">
        <v>0.14000000000000001</v>
      </c>
      <c r="J18" s="58" t="s">
        <v>59</v>
      </c>
      <c r="K18" s="58">
        <v>0.14000000000000001</v>
      </c>
      <c r="L18" s="58" t="s">
        <v>61</v>
      </c>
      <c r="M18" s="58">
        <v>0.49</v>
      </c>
      <c r="N18" s="58" t="s">
        <v>63</v>
      </c>
      <c r="O18" s="58">
        <v>0.2</v>
      </c>
      <c r="P18" s="58" t="s">
        <v>64</v>
      </c>
      <c r="Q18" s="58">
        <v>0.69</v>
      </c>
      <c r="R18" s="59">
        <v>2017</v>
      </c>
      <c r="S18" s="58">
        <v>0.83</v>
      </c>
      <c r="T18" s="58">
        <v>0.36</v>
      </c>
      <c r="U18" s="83" t="s">
        <v>90</v>
      </c>
      <c r="V18" s="84" t="s">
        <v>79</v>
      </c>
      <c r="W18" s="85" t="s">
        <v>109</v>
      </c>
      <c r="X18" s="86">
        <f>+T18</f>
        <v>0.36</v>
      </c>
      <c r="Y18" s="92">
        <v>36</v>
      </c>
    </row>
    <row r="19" spans="1:25">
      <c r="C19" s="12"/>
      <c r="T19" s="86">
        <f>SUM(T3:T18)</f>
        <v>6.5400000000000018</v>
      </c>
      <c r="X19" s="1">
        <f>SUM(X3:X18)</f>
        <v>6.54</v>
      </c>
      <c r="Y19" s="1">
        <f>SUM(Y3:Y18)</f>
        <v>366</v>
      </c>
    </row>
    <row r="20" spans="1:25">
      <c r="C20" s="13"/>
      <c r="T20" s="19">
        <f>+T19/16</f>
        <v>0.40875000000000011</v>
      </c>
      <c r="U20" s="19"/>
      <c r="V20" s="19"/>
      <c r="W20" s="19"/>
      <c r="X20" s="19">
        <f>+X19/8</f>
        <v>0.8175</v>
      </c>
      <c r="Y20" s="95">
        <f>+Y19/8</f>
        <v>45.75</v>
      </c>
    </row>
  </sheetData>
  <mergeCells count="15">
    <mergeCell ref="A13:A14"/>
    <mergeCell ref="B13:B14"/>
    <mergeCell ref="A17:A18"/>
    <mergeCell ref="B17:B18"/>
    <mergeCell ref="W3:W4"/>
    <mergeCell ref="W6:W7"/>
    <mergeCell ref="W10:W12"/>
    <mergeCell ref="W13:W17"/>
    <mergeCell ref="A1:U1"/>
    <mergeCell ref="A3:A5"/>
    <mergeCell ref="B3:B7"/>
    <mergeCell ref="A6:A7"/>
    <mergeCell ref="A10:A12"/>
    <mergeCell ref="B10:B12"/>
    <mergeCell ref="C10:C12"/>
  </mergeCells>
  <dataValidations disablePrompts="1" count="1">
    <dataValidation allowBlank="1" showInputMessage="1" showErrorMessage="1" promptTitle="Acciones" prompt="Acciones que se emprenderán con el fin de contribuir a fortalecer o mejorar la situación encontrada" sqref="U15 U18"/>
  </dataValidations>
  <pageMargins left="0.7" right="0.7" top="0.75" bottom="0.75" header="0.3" footer="0.3"/>
  <pageSetup paperSize="5" orientation="landscape"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FPI-14</vt:lpstr>
      <vt:lpstr>Hoja2</vt:lpstr>
      <vt:lpstr>seg-con directrices </vt:lpstr>
      <vt:lpstr>'FPI-14'!Área_de_impresión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Restrepo Bustamante</dc:creator>
  <cp:lastModifiedBy>43079638</cp:lastModifiedBy>
  <cp:lastPrinted>2020-12-21T13:12:33Z</cp:lastPrinted>
  <dcterms:created xsi:type="dcterms:W3CDTF">2017-07-28T17:32:21Z</dcterms:created>
  <dcterms:modified xsi:type="dcterms:W3CDTF">2024-08-13T16:19:29Z</dcterms:modified>
</cp:coreProperties>
</file>