
<file path=[Content_Types].xml><?xml version="1.0" encoding="utf-8"?>
<Types xmlns="http://schemas.openxmlformats.org/package/2006/content-types">
  <Override PartName="/xl/worksheets/sheet1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drawings/drawing1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autoCompressPictures="0"/>
  <bookViews>
    <workbookView xWindow="0" yWindow="0" windowWidth="9540" windowHeight="9435" activeTab="3"/>
  </bookViews>
  <sheets>
    <sheet name="PROBABILIDAD DEL IMPACTO" sheetId="24" r:id="rId1"/>
    <sheet name="Anexo (Probabilidad e Impacto)" sheetId="7" r:id="rId2"/>
    <sheet name="Contexto Estratégico" sheetId="9" r:id="rId3"/>
    <sheet name="Mapa de Riesgos." sheetId="6" r:id="rId4"/>
    <sheet name="Listas" sheetId="10" state="hidden" r:id="rId5"/>
    <sheet name="Eval_Cont_PI" sheetId="8" r:id="rId6"/>
    <sheet name="Eval_Cont_AC" sheetId="11" r:id="rId7"/>
    <sheet name="Eval_Cont_DH" sheetId="12" r:id="rId8"/>
    <sheet name="Eval_Cont_Penal" sheetId="13" r:id="rId9"/>
    <sheet name="Eval_Cont_VA" sheetId="14" r:id="rId10"/>
    <sheet name="Eval_Cont_GC" sheetId="16" r:id="rId11"/>
    <sheet name="Eval_Cont_GD" sheetId="17" r:id="rId12"/>
    <sheet name="Eval_Cont_BS" sheetId="18" r:id="rId13"/>
    <sheet name="Eval_Cont_TH" sheetId="19" r:id="rId14"/>
    <sheet name="Eval_Cont_EM" sheetId="20" r:id="rId15"/>
    <sheet name="TRANSVERSALES" sheetId="21" r:id="rId16"/>
    <sheet name="Eval_Cont_TI" sheetId="22" r:id="rId17"/>
    <sheet name="Eval_Cont_Col_Am" sheetId="23" r:id="rId18"/>
    <sheet name="TABLA DE PROBABILIDAD" sheetId="25" r:id="rId19"/>
  </sheets>
  <externalReferences>
    <externalReference r:id="rId20"/>
    <externalReference r:id="rId21"/>
    <externalReference r:id="rId22"/>
  </externalReferences>
  <definedNames>
    <definedName name="controles">Listas!$I$2:$I$151</definedName>
    <definedName name="evaluacion">Listas!$G$2:$G$26</definedName>
    <definedName name="evaluacion2">Listas!$H$2:$H$151</definedName>
    <definedName name="impacto">Listas!$E$2:$E$26</definedName>
    <definedName name="probabilidad">Listas!$F$2:$F$26</definedName>
    <definedName name="probabilidad.">[1]Listas!$F$2:$F$26</definedName>
    <definedName name="tipo">Listas!$J$2:$J$151</definedName>
    <definedName name="tipo.">[1]Listas!$J$2:$J$151</definedName>
    <definedName name="valoracion">Listas!$K$2:$K$152</definedName>
    <definedName name="zonadealtoriesgo">[1]Listas!$G$2:$G$26</definedName>
  </definedNames>
  <calcPr calcId="124519"/>
  <extLst>
    <ext xmlns:mx="http://schemas.microsoft.com/office/mac/excel/2008/main" uri="{7523E5D3-25F3-A5E0-1632-64F254C22452}">
      <mx:ArchID Flags="2"/>
    </ext>
  </extLst>
</workbook>
</file>

<file path=xl/calcChain.xml><?xml version="1.0" encoding="utf-8"?>
<calcChain xmlns="http://schemas.openxmlformats.org/spreadsheetml/2006/main">
  <c r="J22" i="6" a="1"/>
  <c r="J22"/>
  <c r="I8" i="22"/>
  <c r="Q27" i="14"/>
  <c r="Q8"/>
  <c r="I46"/>
  <c r="I27"/>
  <c r="I8"/>
  <c r="A46"/>
  <c r="A27"/>
  <c r="A8"/>
  <c r="A55" i="12"/>
  <c r="A41"/>
  <c r="A27"/>
  <c r="A8"/>
  <c r="A46" i="11"/>
  <c r="A27"/>
  <c r="A8"/>
  <c r="I40" i="8"/>
  <c r="M48"/>
  <c r="I25"/>
  <c r="M33"/>
  <c r="I10"/>
  <c r="M18"/>
  <c r="A40"/>
  <c r="E48"/>
  <c r="E33"/>
  <c r="E18"/>
  <c r="A25"/>
  <c r="A10"/>
  <c r="J93" i="6" a="1"/>
  <c r="J93"/>
  <c r="N93" a="1"/>
  <c r="N93" s="1"/>
  <c r="J92" a="1"/>
  <c r="J92"/>
  <c r="N92" a="1"/>
  <c r="N92" s="1"/>
  <c r="J91" a="1"/>
  <c r="J91"/>
  <c r="N91" a="1"/>
  <c r="N91" s="1"/>
  <c r="J90" a="1"/>
  <c r="J90"/>
  <c r="N90" a="1"/>
  <c r="N90" s="1"/>
  <c r="J89" a="1"/>
  <c r="J89"/>
  <c r="N89" a="1"/>
  <c r="N89" s="1"/>
  <c r="J88" a="1"/>
  <c r="J88"/>
  <c r="N88" a="1"/>
  <c r="N88" s="1"/>
  <c r="J87" a="1"/>
  <c r="J87"/>
  <c r="N87" a="1"/>
  <c r="N87" s="1"/>
  <c r="J86" a="1"/>
  <c r="J86"/>
  <c r="N86" a="1"/>
  <c r="N86" s="1"/>
  <c r="J84" a="1"/>
  <c r="J84"/>
  <c r="N84" a="1"/>
  <c r="N84" s="1"/>
  <c r="J82" a="1"/>
  <c r="J82" s="1"/>
  <c r="N82" s="1" a="1"/>
  <c r="N82" s="1"/>
  <c r="J81" a="1"/>
  <c r="J81"/>
  <c r="N81" s="1" a="1"/>
  <c r="N81" s="1"/>
  <c r="J80" a="1"/>
  <c r="J80" s="1"/>
  <c r="N80" s="1" a="1"/>
  <c r="N80" s="1"/>
  <c r="J79" a="1"/>
  <c r="J79" s="1"/>
  <c r="N79" s="1" a="1"/>
  <c r="N79" s="1"/>
  <c r="J77" a="1"/>
  <c r="J77"/>
  <c r="N77" a="1"/>
  <c r="N77" s="1"/>
  <c r="J74" a="1"/>
  <c r="J74"/>
  <c r="N74" a="1"/>
  <c r="N74" s="1"/>
  <c r="J75" a="1"/>
  <c r="J75"/>
  <c r="N75" a="1"/>
  <c r="N75" s="1"/>
  <c r="J76" a="1"/>
  <c r="J76"/>
  <c r="N76" a="1"/>
  <c r="N76" s="1"/>
  <c r="J73" a="1"/>
  <c r="J73"/>
  <c r="N73" a="1"/>
  <c r="N73" s="1"/>
  <c r="J68" a="1"/>
  <c r="J68"/>
  <c r="N68" a="1"/>
  <c r="N68" s="1"/>
  <c r="J69" a="1"/>
  <c r="J69"/>
  <c r="N69" a="1"/>
  <c r="N69" s="1"/>
  <c r="J63" a="1"/>
  <c r="J63"/>
  <c r="N63" a="1"/>
  <c r="N63" s="1"/>
  <c r="J62" a="1"/>
  <c r="J62"/>
  <c r="N62" a="1"/>
  <c r="N62" s="1"/>
  <c r="J55" a="1"/>
  <c r="J55" s="1"/>
  <c r="N55" s="1" a="1"/>
  <c r="N55" s="1"/>
  <c r="J56" a="1"/>
  <c r="J56" s="1"/>
  <c r="N56" s="1" a="1"/>
  <c r="N56" s="1"/>
  <c r="J57" a="1"/>
  <c r="J57" s="1"/>
  <c r="N57" s="1" a="1"/>
  <c r="N57" s="1"/>
  <c r="J47" a="1"/>
  <c r="J47"/>
  <c r="N47" a="1"/>
  <c r="N47" s="1"/>
  <c r="J48" a="1"/>
  <c r="J48"/>
  <c r="N48" a="1"/>
  <c r="N48" s="1"/>
  <c r="J49" a="1"/>
  <c r="J49"/>
  <c r="N49" a="1"/>
  <c r="N49" s="1"/>
  <c r="J50" a="1"/>
  <c r="J50"/>
  <c r="N50" a="1"/>
  <c r="N50" s="1"/>
  <c r="J42" a="1"/>
  <c r="J42" s="1"/>
  <c r="N42" s="1" a="1"/>
  <c r="N42" s="1"/>
  <c r="J37" a="1"/>
  <c r="J37"/>
  <c r="N37" s="1" a="1"/>
  <c r="N37" s="1"/>
  <c r="J38" a="1"/>
  <c r="J38" s="1"/>
  <c r="N38" s="1" a="1"/>
  <c r="N38" s="1"/>
  <c r="J33" a="1"/>
  <c r="J33" s="1"/>
  <c r="N33" s="1" a="1"/>
  <c r="N33" s="1"/>
  <c r="J32" a="1"/>
  <c r="J32" s="1"/>
  <c r="N32" s="1" a="1"/>
  <c r="N32" s="1"/>
  <c r="J26" a="1"/>
  <c r="J26" s="1"/>
  <c r="N26" s="1" a="1"/>
  <c r="N26" s="1"/>
  <c r="J27" a="1"/>
  <c r="J27"/>
  <c r="N27" a="1"/>
  <c r="N27" s="1"/>
  <c r="J28" a="1"/>
  <c r="J28" s="1"/>
  <c r="N28" s="1" a="1"/>
  <c r="N28" s="1"/>
  <c r="J20" a="1"/>
  <c r="J20"/>
  <c r="N20" a="1"/>
  <c r="N20" s="1"/>
  <c r="J16" a="1"/>
  <c r="J16" s="1"/>
  <c r="N16" s="1" a="1"/>
  <c r="N16" s="1"/>
  <c r="J15" a="1"/>
  <c r="J15" s="1"/>
  <c r="N15" s="1" a="1"/>
  <c r="N15" s="1"/>
  <c r="J14" a="1"/>
  <c r="J14" s="1"/>
  <c r="N14" s="1" a="1"/>
  <c r="N14" s="1"/>
  <c r="J13" a="1"/>
  <c r="J13" s="1"/>
  <c r="N13" s="1" a="1"/>
  <c r="N13" s="1"/>
  <c r="J12" a="1"/>
  <c r="J12" s="1"/>
  <c r="N12" s="1" a="1"/>
  <c r="N12" s="1"/>
  <c r="J19" a="1"/>
  <c r="J19"/>
  <c r="N19" a="1"/>
  <c r="N19" s="1"/>
  <c r="J25" a="1"/>
  <c r="J25"/>
  <c r="J31" a="1"/>
  <c r="J31" s="1"/>
  <c r="N31" s="1" a="1"/>
  <c r="N31" s="1"/>
  <c r="J36" a="1"/>
  <c r="J36" s="1"/>
  <c r="N36" s="1" a="1"/>
  <c r="N36" s="1"/>
  <c r="J41" a="1"/>
  <c r="J41" s="1"/>
  <c r="N41" s="1" a="1"/>
  <c r="N41" s="1"/>
  <c r="J43" a="1"/>
  <c r="J43" s="1"/>
  <c r="N43" s="1" a="1"/>
  <c r="N43" s="1"/>
  <c r="J46" a="1"/>
  <c r="J46"/>
  <c r="N46" a="1"/>
  <c r="N46" s="1"/>
  <c r="J54" a="1"/>
  <c r="J54" s="1"/>
  <c r="N54" s="1" a="1"/>
  <c r="N54" s="1"/>
  <c r="J58" a="1"/>
  <c r="J58" s="1"/>
  <c r="N58" s="1" a="1"/>
  <c r="N58" s="1"/>
  <c r="J59" a="1"/>
  <c r="J59" s="1"/>
  <c r="N59" s="1" a="1"/>
  <c r="N59" s="1"/>
  <c r="J61" a="1"/>
  <c r="J61"/>
  <c r="N61" a="1"/>
  <c r="N61" s="1"/>
  <c r="J67" a="1"/>
  <c r="J67"/>
  <c r="N67" a="1"/>
  <c r="N67" s="1"/>
  <c r="I97" l="1"/>
  <c r="I99"/>
  <c r="I98"/>
  <c r="I100"/>
  <c r="I101" l="1"/>
  <c r="J97" s="1"/>
  <c r="J100" l="1"/>
  <c r="J98"/>
  <c r="J99"/>
</calcChain>
</file>

<file path=xl/sharedStrings.xml><?xml version="1.0" encoding="utf-8"?>
<sst xmlns="http://schemas.openxmlformats.org/spreadsheetml/2006/main" count="4083" uniqueCount="1030">
  <si>
    <t>No.</t>
  </si>
  <si>
    <t>Seguimiento</t>
  </si>
  <si>
    <t>Evitar el riesgo</t>
  </si>
  <si>
    <t>Reducir el riesgo</t>
  </si>
  <si>
    <t>Compartir o transferir</t>
  </si>
  <si>
    <t>Nota:</t>
  </si>
  <si>
    <t xml:space="preserve">Asumir el riesgo </t>
  </si>
  <si>
    <t>Descripción</t>
  </si>
  <si>
    <t>Riesgo</t>
  </si>
  <si>
    <t>Impacto</t>
  </si>
  <si>
    <t>Probabilidad</t>
  </si>
  <si>
    <t>Evaluación del Riesgo</t>
  </si>
  <si>
    <t>Valoración del Riesgo</t>
  </si>
  <si>
    <t>Acciones</t>
  </si>
  <si>
    <t>DESCRIPCIÓN DEL CONTROL</t>
  </si>
  <si>
    <t>Tipo de Control</t>
  </si>
  <si>
    <t>CRITERIOS PARA LA EVALUACIÓN</t>
  </si>
  <si>
    <t>VALUACIÓN</t>
  </si>
  <si>
    <t>OBSERVACIONES</t>
  </si>
  <si>
    <t>Preventivo</t>
  </si>
  <si>
    <t>previene la materialización del riesgo</t>
  </si>
  <si>
    <t>Correctivo</t>
  </si>
  <si>
    <t>enfrenta la situación en caso de materialización</t>
  </si>
  <si>
    <t>SI</t>
  </si>
  <si>
    <t>NO</t>
  </si>
  <si>
    <t>Existen manuales, instructivos o procedimientos para el manejo del control?</t>
  </si>
  <si>
    <t>Está (n) definido (s) el (los) responsable (s)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</si>
  <si>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</si>
  <si>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</si>
  <si>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</si>
  <si>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</si>
  <si>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aplicación del control ha demostrado ser efectivo?</t>
  </si>
  <si>
    <t>TOTAL</t>
  </si>
  <si>
    <t xml:space="preserve">ANALISIS Y EVALUACIÓN DE LOS CONTROLES </t>
  </si>
  <si>
    <t>CONTEXTO</t>
  </si>
  <si>
    <t>FACTORES</t>
  </si>
  <si>
    <t>EXTERNO</t>
  </si>
  <si>
    <t>POLITICOS</t>
  </si>
  <si>
    <t>SOCIALES</t>
  </si>
  <si>
    <t>TECNOLÓGICOS</t>
  </si>
  <si>
    <t>AMBIENTALES</t>
  </si>
  <si>
    <t>OTROS</t>
  </si>
  <si>
    <t>INTERNO</t>
  </si>
  <si>
    <t>CAPACIDAD FINANCIERA O PRESUPESTAL</t>
  </si>
  <si>
    <t>AMBIENTE DE TRABAJO</t>
  </si>
  <si>
    <t>TECNOLOGÍA</t>
  </si>
  <si>
    <t>COMUNICACIÓN INTERNA</t>
  </si>
  <si>
    <t xml:space="preserve">CONTEXTO ESTRATÉGICO </t>
  </si>
  <si>
    <t>DESCRIPCIÓN DEL FACTOR</t>
  </si>
  <si>
    <t xml:space="preserve">NIVEL </t>
  </si>
  <si>
    <t xml:space="preserve">DESCRIPCIÓN </t>
  </si>
  <si>
    <t xml:space="preserve">FRECUENCIA </t>
  </si>
  <si>
    <t xml:space="preserve">Casi seguro </t>
  </si>
  <si>
    <t xml:space="preserve">Se espera que el evento ocurra en la mayoría de las circunstancias </t>
  </si>
  <si>
    <t xml:space="preserve">Más de 1 vez al año. </t>
  </si>
  <si>
    <t xml:space="preserve">Probable </t>
  </si>
  <si>
    <t xml:space="preserve">Es viable que el evento ocurra en la mayoría de las circunstancias </t>
  </si>
  <si>
    <t xml:space="preserve">Al menos de 1 vez en el último año. </t>
  </si>
  <si>
    <t xml:space="preserve">Posible </t>
  </si>
  <si>
    <t xml:space="preserve">El evento podrá ocurrir en algún momento </t>
  </si>
  <si>
    <t xml:space="preserve">Al menos de 1 vez en los últimos 2 años. </t>
  </si>
  <si>
    <t xml:space="preserve">Improbable </t>
  </si>
  <si>
    <t xml:space="preserve">El evento puede ocurrir en algún momento </t>
  </si>
  <si>
    <t xml:space="preserve">Al menos de 1 vez en los últimos 5 años. </t>
  </si>
  <si>
    <t xml:space="preserve">Rara vez </t>
  </si>
  <si>
    <t xml:space="preserve">El evento puede ocurrir solo en circunstancias excepcionales (poco comunes o anormales). </t>
  </si>
  <si>
    <t xml:space="preserve">Impacto (consecuencias) Cuantitativo </t>
  </si>
  <si>
    <t xml:space="preserve">Impacto (consecuencias) Cualitativo </t>
  </si>
  <si>
    <r>
      <t>·</t>
    </r>
    <r>
      <rPr>
        <sz val="7"/>
        <color indexed="8"/>
        <rFont val="Times New Roman"/>
        <family val="1"/>
      </rPr>
      <t xml:space="preserve">      </t>
    </r>
    <r>
      <rPr>
        <sz val="11"/>
        <color indexed="8"/>
        <rFont val="Arial"/>
        <family val="2"/>
      </rPr>
      <t xml:space="preserve">Impacto que afecte la ejecución presupuestal en un valor ≥50% </t>
    </r>
  </si>
  <si>
    <r>
      <t>·</t>
    </r>
    <r>
      <rPr>
        <sz val="7"/>
        <color indexed="8"/>
        <rFont val="Times New Roman"/>
        <family val="1"/>
      </rPr>
      <t xml:space="preserve">      </t>
    </r>
    <r>
      <rPr>
        <sz val="11"/>
        <color indexed="8"/>
        <rFont val="Arial"/>
        <family val="2"/>
      </rPr>
      <t xml:space="preserve">Pérdida de cobertura en la prestación de los servicios del ≥50%. </t>
    </r>
  </si>
  <si>
    <r>
      <t>·</t>
    </r>
    <r>
      <rPr>
        <sz val="7"/>
        <color indexed="8"/>
        <rFont val="Times New Roman"/>
        <family val="1"/>
      </rPr>
      <t xml:space="preserve">      </t>
    </r>
    <r>
      <rPr>
        <sz val="11"/>
        <color indexed="8"/>
        <rFont val="Arial"/>
        <family val="2"/>
      </rPr>
      <t xml:space="preserve">Pago de indemnizaciones a terceros por acciones legales que pueden afectar el en un valor ≥50%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</si>
  <si>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≥50%. </t>
    </r>
  </si>
  <si>
    <r>
      <t>·</t>
    </r>
    <r>
      <rPr>
        <sz val="7"/>
        <color indexed="8"/>
        <rFont val="Times New Roman"/>
        <family val="1"/>
      </rPr>
      <t xml:space="preserve">      </t>
    </r>
    <r>
      <rPr>
        <sz val="11"/>
        <color indexed="8"/>
        <rFont val="Arial"/>
        <family val="2"/>
      </rPr>
      <t xml:space="preserve">Interrupción de las operaciones por más de cinco (5) días. </t>
    </r>
  </si>
  <si>
    <r>
      <t>·</t>
    </r>
    <r>
      <rPr>
        <sz val="7"/>
        <color indexed="8"/>
        <rFont val="Times New Roman"/>
        <family val="1"/>
      </rPr>
      <t xml:space="preserve">      </t>
    </r>
    <r>
      <rPr>
        <sz val="11"/>
        <color indexed="8"/>
        <rFont val="Arial"/>
        <family val="2"/>
      </rPr>
      <t xml:space="preserve">Intervención por parte de un ente de control u otro ente regulador. </t>
    </r>
  </si>
  <si>
    <r>
      <t>·</t>
    </r>
    <r>
      <rPr>
        <sz val="7"/>
        <color indexed="8"/>
        <rFont val="Times New Roman"/>
        <family val="1"/>
      </rPr>
      <t xml:space="preserve">      </t>
    </r>
    <r>
      <rPr>
        <sz val="11"/>
        <color indexed="8"/>
        <rFont val="Arial"/>
        <family val="2"/>
      </rPr>
      <t xml:space="preserve">Pérdida de Información crítica para la entidad que no se puede recuperar. </t>
    </r>
  </si>
  <si>
    <r>
      <t>·</t>
    </r>
    <r>
      <rPr>
        <sz val="7"/>
        <color indexed="8"/>
        <rFont val="Times New Roman"/>
        <family val="1"/>
      </rPr>
      <t xml:space="preserve">      </t>
    </r>
    <r>
      <rPr>
        <sz val="11"/>
        <color indexed="8"/>
        <rFont val="Arial"/>
        <family val="2"/>
      </rPr>
      <t xml:space="preserve">Incumplimiento en las metas y objetivos institucionales. </t>
    </r>
  </si>
  <si>
    <r>
      <t>·</t>
    </r>
    <r>
      <rPr>
        <sz val="7"/>
        <color indexed="8"/>
        <rFont val="Times New Roman"/>
        <family val="1"/>
      </rPr>
      <t xml:space="preserve">      </t>
    </r>
    <r>
      <rPr>
        <sz val="11"/>
        <color indexed="8"/>
        <rFont val="Arial"/>
        <family val="2"/>
      </rPr>
      <t xml:space="preserve">Imagen institucional afectada por hechos de corrupción. </t>
    </r>
  </si>
  <si>
    <r>
      <t>·</t>
    </r>
    <r>
      <rPr>
        <sz val="7"/>
        <color indexed="8"/>
        <rFont val="Times New Roman"/>
        <family val="1"/>
      </rPr>
      <t xml:space="preserve">      </t>
    </r>
    <r>
      <rPr>
        <sz val="11"/>
        <color indexed="8"/>
        <rFont val="Arial"/>
        <family val="2"/>
      </rPr>
      <t xml:space="preserve">Impacto que afecte la ejecución presupuestal en un valor ≥20% </t>
    </r>
  </si>
  <si>
    <r>
      <t>·</t>
    </r>
    <r>
      <rPr>
        <sz val="7"/>
        <color indexed="8"/>
        <rFont val="Times New Roman"/>
        <family val="1"/>
      </rPr>
      <t xml:space="preserve">      </t>
    </r>
    <r>
      <rPr>
        <sz val="11"/>
        <color indexed="8"/>
        <rFont val="Arial"/>
        <family val="2"/>
      </rPr>
      <t xml:space="preserve">Pérdida de cobertura en la prestación de los servicios del ≥20%. </t>
    </r>
  </si>
  <si>
    <r>
      <t>·</t>
    </r>
    <r>
      <rPr>
        <sz val="7"/>
        <color indexed="8"/>
        <rFont val="Times New Roman"/>
        <family val="1"/>
      </rPr>
      <t xml:space="preserve">      </t>
    </r>
    <r>
      <rPr>
        <sz val="11"/>
        <color indexed="8"/>
        <rFont val="Arial"/>
        <family val="2"/>
      </rPr>
      <t xml:space="preserve">Pago de indemnizaciones a terceros por acciones legales que pueden afectar el presupuesto en un valor ≥20%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</si>
  <si>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≥20%. </t>
    </r>
  </si>
  <si>
    <r>
      <t>·</t>
    </r>
    <r>
      <rPr>
        <sz val="7"/>
        <color indexed="8"/>
        <rFont val="Times New Roman"/>
        <family val="1"/>
      </rPr>
      <t xml:space="preserve">      </t>
    </r>
    <r>
      <rPr>
        <sz val="11"/>
        <color indexed="8"/>
        <rFont val="Arial"/>
        <family val="2"/>
      </rPr>
      <t xml:space="preserve">Interrupción de las operaciones por más de dos (2) días. </t>
    </r>
  </si>
  <si>
    <r>
      <t>·</t>
    </r>
    <r>
      <rPr>
        <sz val="7"/>
        <color indexed="8"/>
        <rFont val="Times New Roman"/>
        <family val="1"/>
      </rPr>
      <t xml:space="preserve">      </t>
    </r>
    <r>
      <rPr>
        <sz val="11"/>
        <color indexed="8"/>
        <rFont val="Arial"/>
        <family val="2"/>
      </rPr>
      <t xml:space="preserve">Pérdida de información crítica que puede ser recuperada de forma parcial o incompleta. </t>
    </r>
  </si>
  <si>
    <r>
      <t>·</t>
    </r>
    <r>
      <rPr>
        <sz val="7"/>
        <color indexed="8"/>
        <rFont val="Times New Roman"/>
        <family val="1"/>
      </rPr>
      <t xml:space="preserve">      </t>
    </r>
    <r>
      <rPr>
        <sz val="11"/>
        <color indexed="8"/>
        <rFont val="Arial"/>
        <family val="2"/>
      </rPr>
      <t xml:space="preserve">Sanción por parte ente de control u otro ente regulador. </t>
    </r>
  </si>
  <si>
    <r>
      <t>·</t>
    </r>
    <r>
      <rPr>
        <sz val="7"/>
        <color indexed="8"/>
        <rFont val="Times New Roman"/>
        <family val="1"/>
      </rPr>
      <t xml:space="preserve">      </t>
    </r>
    <r>
      <rPr>
        <sz val="11"/>
        <color indexed="8"/>
        <rFont val="Arial"/>
        <family val="2"/>
      </rPr>
      <t xml:space="preserve">Incumplimiento en las metas y objetivos institucionales afectando el cumplimiento en las metas de gobierno. </t>
    </r>
  </si>
  <si>
    <r>
      <t>·</t>
    </r>
    <r>
      <rPr>
        <sz val="7"/>
        <color indexed="8"/>
        <rFont val="Times New Roman"/>
        <family val="1"/>
      </rPr>
      <t xml:space="preserve">      </t>
    </r>
    <r>
      <rPr>
        <sz val="11"/>
        <color indexed="8"/>
        <rFont val="Arial"/>
        <family val="2"/>
      </rPr>
      <t xml:space="preserve">Imagen institucional afectada por incumplimientos en la prestación del servicio a los usuarios o ciudadanos. </t>
    </r>
  </si>
  <si>
    <r>
      <t>·</t>
    </r>
    <r>
      <rPr>
        <sz val="7"/>
        <color indexed="8"/>
        <rFont val="Times New Roman"/>
        <family val="1"/>
      </rPr>
      <t xml:space="preserve">      </t>
    </r>
    <r>
      <rPr>
        <sz val="11"/>
        <color indexed="8"/>
        <rFont val="Arial"/>
        <family val="2"/>
      </rPr>
      <t xml:space="preserve">Impacto que afecte la ejecución presupuestal en un valor ≥5% </t>
    </r>
  </si>
  <si>
    <r>
      <t>·</t>
    </r>
    <r>
      <rPr>
        <sz val="7"/>
        <color indexed="8"/>
        <rFont val="Times New Roman"/>
        <family val="1"/>
      </rPr>
      <t xml:space="preserve">      </t>
    </r>
    <r>
      <rPr>
        <sz val="11"/>
        <color indexed="8"/>
        <rFont val="Arial"/>
        <family val="2"/>
      </rPr>
      <t xml:space="preserve">Pérdida de cobertura en la prestación de los servicios ≥10%. </t>
    </r>
  </si>
  <si>
    <r>
      <t>·</t>
    </r>
    <r>
      <rPr>
        <sz val="7"/>
        <color indexed="8"/>
        <rFont val="Times New Roman"/>
        <family val="1"/>
      </rPr>
      <t xml:space="preserve">      </t>
    </r>
    <r>
      <rPr>
        <sz val="11"/>
        <color indexed="8"/>
        <rFont val="Arial"/>
        <family val="2"/>
      </rPr>
      <t>Pago de indemnizaciones a terceros por acciones legales que pueden afectar el en un valor ≥5%</t>
    </r>
  </si>
  <si>
    <r>
      <t>·</t>
    </r>
    <r>
      <rPr>
        <sz val="7"/>
        <color indexed="8"/>
        <rFont val="Times New Roman"/>
        <family val="1"/>
      </rPr>
      <t xml:space="preserve">      </t>
    </r>
    <r>
      <rPr>
        <sz val="11"/>
        <color indexed="8"/>
        <rFont val="Arial"/>
        <family val="2"/>
      </rPr>
      <t xml:space="preserve">Interrupción de las operaciones por un (1) día. </t>
    </r>
  </si>
  <si>
    <r>
      <t>·</t>
    </r>
    <r>
      <rPr>
        <sz val="7"/>
        <color indexed="8"/>
        <rFont val="Times New Roman"/>
        <family val="1"/>
      </rPr>
      <t xml:space="preserve">      </t>
    </r>
    <r>
      <rPr>
        <sz val="11"/>
        <color indexed="8"/>
        <rFont val="Arial"/>
        <family val="2"/>
      </rPr>
      <t xml:space="preserve">Reclamaciones o quejas de los usuarios que podrían implicar una denuncia ante los entes reguladores o una demanda de largo alcance para la entidad. </t>
    </r>
  </si>
  <si>
    <r>
      <t>·</t>
    </r>
    <r>
      <rPr>
        <sz val="7"/>
        <color indexed="8"/>
        <rFont val="Times New Roman"/>
        <family val="1"/>
      </rPr>
      <t xml:space="preserve">      </t>
    </r>
    <r>
      <rPr>
        <sz val="11"/>
        <color indexed="8"/>
        <rFont val="Arial"/>
        <family val="2"/>
      </rPr>
      <t xml:space="preserve">Inoportunidad en la información ocasionando retrasos en la atención a los usuarios. </t>
    </r>
  </si>
  <si>
    <r>
      <t>·</t>
    </r>
    <r>
      <rPr>
        <sz val="7"/>
        <color indexed="8"/>
        <rFont val="Times New Roman"/>
        <family val="1"/>
      </rPr>
      <t xml:space="preserve">      </t>
    </r>
    <r>
      <rPr>
        <sz val="11"/>
        <rFont val="Arial"/>
        <family val="2"/>
      </rPr>
      <t xml:space="preserve">Reproceso de actividades y aumento de carga operativa. </t>
    </r>
  </si>
  <si>
    <r>
      <t>·</t>
    </r>
    <r>
      <rPr>
        <sz val="7"/>
        <rFont val="Times New Roman"/>
        <family val="1"/>
      </rPr>
      <t xml:space="preserve">      </t>
    </r>
    <r>
      <rPr>
        <sz val="11"/>
        <color indexed="8"/>
        <rFont val="Arial"/>
        <family val="2"/>
      </rPr>
      <t xml:space="preserve">Imagen institucional por retrasos en la prestación del servicio a los usuarios o ciudadanos. </t>
    </r>
  </si>
  <si>
    <r>
      <t>·</t>
    </r>
    <r>
      <rPr>
        <sz val="7"/>
        <rFont val="Times New Roman"/>
        <family val="1"/>
      </rPr>
      <t xml:space="preserve">      </t>
    </r>
    <r>
      <rPr>
        <sz val="11"/>
        <rFont val="Arial"/>
        <family val="2"/>
      </rPr>
      <t xml:space="preserve">Investigaciones penales, fiscales o disciplinarias </t>
    </r>
  </si>
  <si>
    <r>
      <t>·</t>
    </r>
    <r>
      <rPr>
        <sz val="7"/>
        <rFont val="Times New Roman"/>
        <family val="1"/>
      </rPr>
      <t xml:space="preserve">      </t>
    </r>
    <r>
      <rPr>
        <sz val="11"/>
        <rFont val="Arial"/>
        <family val="2"/>
      </rPr>
      <t xml:space="preserve">Impacto que afecte la ejecución presupuestal en un valor ≤1% </t>
    </r>
  </si>
  <si>
    <r>
      <t>·</t>
    </r>
    <r>
      <rPr>
        <sz val="7"/>
        <rFont val="Times New Roman"/>
        <family val="1"/>
      </rPr>
      <t xml:space="preserve">      </t>
    </r>
    <r>
      <rPr>
        <sz val="11"/>
        <rFont val="Arial"/>
        <family val="2"/>
      </rPr>
      <t xml:space="preserve">Pérdida de cobertura en la prestación de los servicios de la entidad ≤5%. </t>
    </r>
  </si>
  <si>
    <r>
      <t>·</t>
    </r>
    <r>
      <rPr>
        <sz val="7"/>
        <rFont val="Times New Roman"/>
        <family val="1"/>
      </rPr>
      <t xml:space="preserve">      </t>
    </r>
    <r>
      <rPr>
        <sz val="11"/>
        <rFont val="Arial"/>
        <family val="2"/>
      </rPr>
      <t xml:space="preserve">Pago de indemnizaciones a terceros por acciones legales que pueden afectar el presupuesto total de la entidad en un valor ≤1% </t>
    </r>
  </si>
  <si>
    <r>
      <t>·</t>
    </r>
    <r>
      <rPr>
        <sz val="7"/>
        <rFont val="Times New Roman"/>
        <family val="1"/>
      </rPr>
      <t xml:space="preserve">      </t>
    </r>
    <r>
      <rPr>
        <sz val="11"/>
        <color indexed="8"/>
        <rFont val="Arial"/>
        <family val="2"/>
      </rPr>
      <t xml:space="preserve">Pago de sanciones económicas por incumplimiento en la normatividad que afecten el presupuesto en un valor </t>
    </r>
    <r>
      <rPr>
        <sz val="11"/>
        <rFont val="Arial"/>
        <family val="2"/>
      </rPr>
      <t xml:space="preserve">≤1% </t>
    </r>
  </si>
  <si>
    <r>
      <t>·</t>
    </r>
    <r>
      <rPr>
        <sz val="7"/>
        <rFont val="Times New Roman"/>
        <family val="1"/>
      </rPr>
      <t xml:space="preserve">      </t>
    </r>
    <r>
      <rPr>
        <sz val="11"/>
        <rFont val="Arial"/>
        <family val="2"/>
      </rPr>
      <t xml:space="preserve">Reclamaciones o quejas de los usuarios que implican investigaciones internas disciplinarias. </t>
    </r>
  </si>
  <si>
    <r>
      <t>·</t>
    </r>
    <r>
      <rPr>
        <sz val="7"/>
        <rFont val="Times New Roman"/>
        <family val="1"/>
      </rPr>
      <t xml:space="preserve">      </t>
    </r>
    <r>
      <rPr>
        <sz val="11"/>
        <rFont val="Arial"/>
        <family val="2"/>
      </rPr>
      <t>No se afecta la imagen institucional de forma significativa.</t>
    </r>
  </si>
  <si>
    <r>
      <t>·</t>
    </r>
    <r>
      <rPr>
        <sz val="7"/>
        <rFont val="Times New Roman"/>
        <family val="1"/>
      </rPr>
      <t xml:space="preserve">      </t>
    </r>
    <r>
      <rPr>
        <sz val="11"/>
        <rFont val="Arial"/>
        <family val="2"/>
      </rPr>
      <t>Genera Reprocesos</t>
    </r>
  </si>
  <si>
    <r>
      <t>·</t>
    </r>
    <r>
      <rPr>
        <sz val="7"/>
        <rFont val="Times New Roman"/>
        <family val="1"/>
      </rPr>
      <t xml:space="preserve">      </t>
    </r>
    <r>
      <rPr>
        <sz val="11"/>
        <rFont val="Arial"/>
        <family val="2"/>
      </rPr>
      <t xml:space="preserve">No afecte la ejecución presupuestal </t>
    </r>
  </si>
  <si>
    <r>
      <t>·</t>
    </r>
    <r>
      <rPr>
        <sz val="7"/>
        <rFont val="Times New Roman"/>
        <family val="1"/>
      </rPr>
      <t xml:space="preserve">      </t>
    </r>
    <r>
      <rPr>
        <sz val="11"/>
        <rFont val="Arial"/>
        <family val="2"/>
      </rPr>
      <t>No Genera Pérdida de cobertura en la prestación de los servicios</t>
    </r>
  </si>
  <si>
    <r>
      <t>·</t>
    </r>
    <r>
      <rPr>
        <sz val="7"/>
        <rFont val="Times New Roman"/>
        <family val="1"/>
      </rPr>
      <t xml:space="preserve">      </t>
    </r>
    <r>
      <rPr>
        <sz val="11"/>
        <rFont val="Arial"/>
        <family val="2"/>
      </rPr>
      <t>No Genera Pago de indemnizaciones a terceros por acciones legales.</t>
    </r>
  </si>
  <si>
    <r>
      <t>·</t>
    </r>
    <r>
      <rPr>
        <sz val="7"/>
        <rFont val="Times New Roman"/>
        <family val="1"/>
      </rPr>
      <t xml:space="preserve">      </t>
    </r>
    <r>
      <rPr>
        <sz val="11"/>
        <rFont val="Arial"/>
        <family val="2"/>
      </rPr>
      <t>Genera Investigaciones Administrativas</t>
    </r>
  </si>
  <si>
    <r>
      <t>·</t>
    </r>
    <r>
      <rPr>
        <sz val="7"/>
        <rFont val="Times New Roman"/>
        <family val="1"/>
      </rPr>
      <t xml:space="preserve">      </t>
    </r>
    <r>
      <rPr>
        <sz val="11"/>
        <rFont val="Arial"/>
        <family val="2"/>
      </rPr>
      <t xml:space="preserve">No hay interrupción de las operaciones de la entidad. </t>
    </r>
  </si>
  <si>
    <r>
      <t>·</t>
    </r>
    <r>
      <rPr>
        <sz val="7"/>
        <rFont val="Times New Roman"/>
        <family val="1"/>
      </rPr>
      <t xml:space="preserve">      </t>
    </r>
    <r>
      <rPr>
        <sz val="11"/>
        <rFont val="Arial"/>
        <family val="2"/>
      </rPr>
      <t xml:space="preserve">No se generan sanciones económicas o administrativas. </t>
    </r>
  </si>
  <si>
    <r>
      <t>·</t>
    </r>
    <r>
      <rPr>
        <sz val="7"/>
        <rFont val="Times New Roman"/>
        <family val="1"/>
      </rPr>
      <t xml:space="preserve">      </t>
    </r>
    <r>
      <rPr>
        <sz val="11"/>
        <rFont val="Arial"/>
        <family val="2"/>
      </rPr>
      <t xml:space="preserve">No se afecta la imagen institucional de forma significativa. </t>
    </r>
  </si>
  <si>
    <t>CATASTROFICO</t>
  </si>
  <si>
    <t>MAYOR</t>
  </si>
  <si>
    <t>MODERADO</t>
  </si>
  <si>
    <t>MENOR</t>
  </si>
  <si>
    <t>INSIGNIFICANTE</t>
  </si>
  <si>
    <t>TABLA DE NIVELES PARA CALIFICAR EL IMPACTO</t>
  </si>
  <si>
    <t>TABLA DE NIVELES PARA CALIFICAR LA PROBABILIDAD</t>
  </si>
  <si>
    <t xml:space="preserve">DESCRIPCION </t>
  </si>
  <si>
    <t>·  Pago de sanciones económicas por incumplimiento en la normatividad que afecten el presupuesto en un valor ≥5%</t>
  </si>
  <si>
    <t>Este anexo tiene como fin servir de base para definir la probabilidad de ocurrencia y el grado de impacto que tendría un riesgo en los procesos analizados.</t>
  </si>
  <si>
    <t xml:space="preserve">Controles </t>
  </si>
  <si>
    <t xml:space="preserve">Descripción de los Controles </t>
  </si>
  <si>
    <t>Registros (Evidencias)</t>
  </si>
  <si>
    <t>Cronograma de Seguimiento</t>
  </si>
  <si>
    <t>Moderado</t>
  </si>
  <si>
    <t>Improbable</t>
  </si>
  <si>
    <t>Insignificante</t>
  </si>
  <si>
    <t>Menor</t>
  </si>
  <si>
    <t>Mayor</t>
  </si>
  <si>
    <t>Catastrófico</t>
  </si>
  <si>
    <t>probabilidad</t>
  </si>
  <si>
    <t>Casi seguro</t>
  </si>
  <si>
    <t>Probable</t>
  </si>
  <si>
    <t>Posible</t>
  </si>
  <si>
    <t>Tipo de control</t>
  </si>
  <si>
    <t>Rara Vez</t>
  </si>
  <si>
    <t>Rara vez</t>
  </si>
  <si>
    <t>evaluacion</t>
  </si>
  <si>
    <t>valoracion</t>
  </si>
  <si>
    <t>tipo de control</t>
  </si>
  <si>
    <t>controles</t>
  </si>
  <si>
    <t xml:space="preserve">1 = Zona de riesgo baja. Asumir el riesgo </t>
  </si>
  <si>
    <t>2 = Zona de riesgo baja. Asumir el riesgo</t>
  </si>
  <si>
    <t>3 = Zona de riesgo baja. Asumir el riesgo</t>
  </si>
  <si>
    <t>4 = Zona de riesgo moderada. Asumir el riesgo. Reducir el Riesgo.</t>
  </si>
  <si>
    <t>5 = Zona de riesgo alta. Reducir el riesgo. Evitar el riesgo compartir o transferir.</t>
  </si>
  <si>
    <t>4 = Zona de riesgo baja. Asumir el riesgo</t>
  </si>
  <si>
    <t>6 = Zona de riesgo moderada. Asumir el riesgo. Reducir el Riesgo.</t>
  </si>
  <si>
    <t>8 = Zona de riesgo alta. Reducir el riesgo. Evitar el riesgo compartir o transferir.</t>
  </si>
  <si>
    <t>10 = Zona de riesgo alta. Reducir el riesgo. Evitar el riesgo compartir o transferir.</t>
  </si>
  <si>
    <t>3 = Zona de riesgo moderada. Asumir el riesgo. Reducir el Riesgo.</t>
  </si>
  <si>
    <t>9 = Zona de riesgo alta. Reducir el riesgo. Evitar el riesgo compartir o transferir.</t>
  </si>
  <si>
    <t>12 = Zona de riesgo alta. Reducir el riesgo. Evitar el riesgo compartir o transferir.</t>
  </si>
  <si>
    <t>15 = Zona de riesgo extrema. Evitar el riesgo. Reducir el riesgo, Compartir o transferir.</t>
  </si>
  <si>
    <t>4 = Zona de riesgo alta. Reducir el riesgo. Evitar el riesgo compartir o transferir.</t>
  </si>
  <si>
    <t>12 = Zona de riesgo extrema. Evitar el riesgo. Reducir el riesgo, Compartir o transferir.</t>
  </si>
  <si>
    <t>16 = Zona de riesgo extrema. Evitar el riesgo. Reducir el riesgo, Compartir o transferir.</t>
  </si>
  <si>
    <t>20 = Zona de riesgo extrema. Evitar el riesgo. Reducir el riesgo, Compartir o transferir.</t>
  </si>
  <si>
    <t>10 = Zona de riesgo extrema. Evitar el riesgo. Reducir el riesgo, Compartir o transferir.</t>
  </si>
  <si>
    <t>25 = Zona de riesgo extrema. Evitar el riesgo. Reducir el riesgo, Compartir o transferir.</t>
  </si>
  <si>
    <t>evaluacion2</t>
  </si>
  <si>
    <r>
      <rPr>
        <b/>
        <sz val="11"/>
        <rFont val="Arial"/>
        <family val="2"/>
      </rPr>
      <t>Nota:</t>
    </r>
    <r>
      <rPr>
        <sz val="11"/>
        <rFont val="Arial"/>
        <family val="2"/>
      </rPr>
      <t xml:space="preserve"> Los valores deben ser aplicados completos en una u otra casilla para evitar subjetividad </t>
    </r>
  </si>
  <si>
    <t>1. Entre 0-50</t>
  </si>
  <si>
    <t>2. Entre 51-75</t>
  </si>
  <si>
    <t>3. Entre 76-100</t>
  </si>
  <si>
    <t>control</t>
  </si>
  <si>
    <t>impacto2</t>
  </si>
  <si>
    <t>probabilidad2</t>
  </si>
  <si>
    <t>tipo de control2</t>
  </si>
  <si>
    <t>Casi Seguro</t>
  </si>
  <si>
    <t>probable</t>
  </si>
  <si>
    <t>posible</t>
  </si>
  <si>
    <t>Raro</t>
  </si>
  <si>
    <t>RIESGO INHERENTE</t>
  </si>
  <si>
    <t>RIESGO RESIDUAL</t>
  </si>
  <si>
    <t>TRATAMIENTO DEL RIESGO</t>
  </si>
  <si>
    <t>Opcion de Manejo</t>
  </si>
  <si>
    <t>Responsable</t>
  </si>
  <si>
    <t xml:space="preserve">RANGOS DE CALIFICACIÓN DE LOS CONTROLES </t>
  </si>
  <si>
    <t xml:space="preserve">DEPENDIENDO SI EL CONTROL AFECTA PROBABILIDAD O IMPACTO DESPLAZA EN LA MATRIZ DE EVALUACIÓN DEL RIESGO ASÍ: </t>
  </si>
  <si>
    <t xml:space="preserve">En Probabilidad Avanza hacia abajo y En Impacto Avanza hacia la izquierda </t>
  </si>
  <si>
    <t xml:space="preserve">CUADRANTES A DISMINUIR </t>
  </si>
  <si>
    <t xml:space="preserve">1-    Entre 0-50 </t>
  </si>
  <si>
    <t xml:space="preserve">2. Entre 51-75 </t>
  </si>
  <si>
    <t xml:space="preserve">3. Entre 76-100 </t>
  </si>
  <si>
    <r>
      <t>·</t>
    </r>
    <r>
      <rPr>
        <sz val="7"/>
        <rFont val="Times New Roman"/>
        <family val="1"/>
      </rPr>
      <t xml:space="preserve">      </t>
    </r>
    <r>
      <rPr>
        <sz val="11"/>
        <rFont val="Arial"/>
        <family val="2"/>
      </rPr>
      <t xml:space="preserve">Interrupción de las operaciones por algunas. </t>
    </r>
  </si>
  <si>
    <t>No se ha presentado en los últimos 5 años</t>
  </si>
  <si>
    <t>IMPACTO</t>
  </si>
  <si>
    <t>Asumir un riesgo, luego de que el riesgo ha sido reducido o transferido puede quedar un riesgo residual que se mantiene, en este caso el Líder del proceso simplemente acepta la pérdida residual probable y elabora planes de contingencia para su manejo.</t>
  </si>
  <si>
    <t>Implica tomar medidas encaminadas a disminuir tanto la probabilidad (medidas de prevención), como el impacto (medidas de protección). La reducción del riesgo es probablemente el método más sencillo y económico para superar las debilidades antes de aplicar medidas más costosas y difíciles. Se consigue mediante la optimización de los procedimientos y la implementación de controles.</t>
  </si>
  <si>
    <t>Reduce su efecto a través del traspaso de las pérdidas a otras organizaciones, como en el caso de los contratos de seguros o através de otros medios que permiten distribuir una porción del riesgo con otra entidad, como en los contratos a riesgo compartido. Es así como por ejemplo, la información de gran importancia se puede duplicar y almacenar en un lugar distante y de ubicación segura, en vez de dejarla concentrada en un solo lugar.</t>
  </si>
  <si>
    <t>Tomar las medidas encaminadas a prevenir su materialización. Es siempre la primera alternativa a considerar, se logra cuando al interior de los procesos se generan cambios sustanciales por mejoramiento, rediseño o eliminación, resultado de unos adecuados controles y acciones emprendidas. Por ejemplo: el control de calidad, manejo de los insumos, mantenimiento preventivo de los equipos, desarrollo tecnológico, etc.</t>
  </si>
  <si>
    <t>Tipo</t>
  </si>
  <si>
    <t>IDENTIFICACIÓN DEL RIESGO</t>
  </si>
  <si>
    <t>Causa</t>
  </si>
  <si>
    <t>Consecuencias</t>
  </si>
  <si>
    <t>5. VIGILANCIA ADMINISTRATIVA  Y DE LA CONDUCTA OFICIAL</t>
  </si>
  <si>
    <t>Zona de riesgo MODERADA</t>
  </si>
  <si>
    <t>Zona de riesgo ALTA</t>
  </si>
  <si>
    <t>Zona de riesgo EXTREMA</t>
  </si>
  <si>
    <t>Zona de riesgo BAJA</t>
  </si>
  <si>
    <t>LEGALES</t>
  </si>
  <si>
    <t>Riesgo Estratégico</t>
  </si>
  <si>
    <t>Riesgo Operativo</t>
  </si>
  <si>
    <t>Riesgo de Imagen</t>
  </si>
  <si>
    <t>Riesgo de Cumplimiento</t>
  </si>
  <si>
    <t>Riesgo de Tecnologia</t>
  </si>
  <si>
    <t>Riesgo de Corrupción</t>
  </si>
  <si>
    <t xml:space="preserve">Riesgo Financiero </t>
  </si>
  <si>
    <t>Código: FPI-02</t>
  </si>
  <si>
    <t>Código: FPI-04</t>
  </si>
  <si>
    <t>Código: FPI-05</t>
  </si>
  <si>
    <t>Versión: 01</t>
  </si>
  <si>
    <t>Fecha: 07/07/2015</t>
  </si>
  <si>
    <t>4. INTERVENCION PROCESOS PENALES Y DE FAMILIA</t>
  </si>
  <si>
    <t>Indicador</t>
  </si>
  <si>
    <t>Meta</t>
  </si>
  <si>
    <t>Versión: 04</t>
  </si>
  <si>
    <t>Reducir el Riesgo</t>
  </si>
  <si>
    <t>Realizar seguimiento periódico a la eficacia de las acciones determinadas</t>
  </si>
  <si>
    <t>Matriz de Riesgos (seguimiento)</t>
  </si>
  <si>
    <t>Lideres de procesos</t>
  </si>
  <si>
    <t>trimestral</t>
  </si>
  <si>
    <t>Seguimiento trimestral a las metas establecidas en los planes de acción</t>
  </si>
  <si>
    <t>Aplicar acciones preventivas o correctivas, en el periodo siguiente, siempre que se identifiquen tendencias no deseadas</t>
  </si>
  <si>
    <t>Plan de Acción (Seguimiento) Informes de Gestión</t>
  </si>
  <si>
    <t>Nro de metas cumplidas en los planes de accion / Nro de metas establecidas en  los planes de acción*100</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</si>
  <si>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</si>
  <si>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Documentación del Sistema de Gestión de la Calidad</t>
  </si>
  <si>
    <t>Personero Municipal/equipo de trabajo</t>
  </si>
  <si>
    <t>Nro de acciones cerradas en el Plan de mejoramiento/ Nro de acciones identificadas en el plan de mejoramiento*100</t>
  </si>
  <si>
    <t>Anual</t>
  </si>
  <si>
    <t>Evaluar el SGC en las Auditorias Internas, revisión por la Dirección</t>
  </si>
  <si>
    <t>Identificar amenazas y riesgos para el sostenimiento del Sistema de Gestión de la Calidad y aplicar las acciones pertinentes</t>
  </si>
  <si>
    <t>Informes de Auditorías, Acta de Revisión por la Dirección, Plan de Mejoramiento</t>
  </si>
  <si>
    <t>Personero municipal</t>
  </si>
  <si>
    <t>Toma de  decisiones contrarias a la ley por Amiguismo y clientelismo para obtener beneficios.</t>
  </si>
  <si>
    <t xml:space="preserve">No aplicación de los controles no cumplimiento de las normas </t>
  </si>
  <si>
    <t>Incumplimiento de la misión institucional/ Afectación en la generación o prestación de servicios./afectacion imagen institucional/investigaciones por autoridades competentes/</t>
  </si>
  <si>
    <t>Cero (0) Fallos judiciales o administrativos ejecutoriados emitidos contra funcionarios de la Personería que impliquen conductas sobre Toma de  decisiones contrarias a la ley por Amiguismo y clientelismo para obtener beneficios.</t>
  </si>
  <si>
    <t>Usar en forma  indebida jurídicamente  y/o apropiarse   de recursos de la entidad para favorecimiento propio o ajeno.</t>
  </si>
  <si>
    <t>Incumplimiento de la misión institucional/ Afectación en la generación o prestación de servicios./afectacion imagen institucional/investigaciones por autoridades competentes/detrimento patrimonial</t>
  </si>
  <si>
    <t>Aplicacion de procedimientos y manuales . Monitoreo peramanente de actividades.</t>
  </si>
  <si>
    <t>Ocultar a la ciudadanía la información considerada pública con La intencion de obtener beneficio propio o ajeno</t>
  </si>
  <si>
    <t>cuatrimestral</t>
  </si>
  <si>
    <t>Perdida de credibilidad, daño de imagen, investigaciones, sanciones</t>
  </si>
  <si>
    <t>Secretaria General</t>
  </si>
  <si>
    <t>No cumplir los requerimientos legales y reglamentarios</t>
  </si>
  <si>
    <t>Aplicacion de procedimientos y manuales , tips sobre principios y valores del codigo de etica. Monitoreo permanente de actividades.</t>
  </si>
  <si>
    <t>Guardar silencio teniendo conocimiento de la comision de  un hecho ilìcito o ilegal para favorecimiento propio o de un tercero</t>
  </si>
  <si>
    <t>Interés  de favorecer a un tercero  u obtener  un beneficio propio (económico, personal, laboral, familiar  o de otra índole)</t>
  </si>
  <si>
    <t xml:space="preserve">Incumplimiento de la misión institucional/ Afectación en la generación o prestación de servicios./afectacion imagen institucional/procesos de investigacion </t>
  </si>
  <si>
    <t>Daño de imagen institucional, perdida de credibilidad en la Entidad, insatisfacción social</t>
  </si>
  <si>
    <t>Seguimiento trimestral a las metas establecidas en el plan de acción</t>
  </si>
  <si>
    <t xml:space="preserve">Establecer acciones preventivas cuando se detecten tendencias no deseados en la medición de los indicadores </t>
  </si>
  <si>
    <t>Seguimiento a los Planes de Acción, Plan de Mejoramiento</t>
  </si>
  <si>
    <t>Delegado para los Derechos Humanos</t>
  </si>
  <si>
    <t>Nro. De actividades cumplidas/ Nro. de actividades programadass*100</t>
  </si>
  <si>
    <t>Trimestral</t>
  </si>
  <si>
    <t>No realizar una evaluación efectiva de los hechos narrados por el(los) afectados(s) con relación a los medios constitucionales y legales para la protección de sus derechos</t>
  </si>
  <si>
    <t>Verificación de la procedencia y pertinencia de la acción y los anexos aportados por el ciudadano antes de ser presentada</t>
  </si>
  <si>
    <t xml:space="preserve">Memoriales, expedientes  teniendo presente las normas o criterios de intervención como Ministerio Público ante la Jurisdicción competente </t>
  </si>
  <si>
    <t xml:space="preserve">Delegado para los Derechos Humanos </t>
  </si>
  <si>
    <t>Nro. de acciones presentadas /Nro. Acciones rechazadas y/o  inadmitidas*100</t>
  </si>
  <si>
    <t>Semestral</t>
  </si>
  <si>
    <t>Asumir el riesgo</t>
  </si>
  <si>
    <t>Nº de asesorias brindadas/Nº de asesorias solicitadas X 100</t>
  </si>
  <si>
    <t>Extralimitarse en el ejercicio  de funciones  o incurrir en  omision de funciones para favorecimiento propio o ajeno</t>
  </si>
  <si>
    <t xml:space="preserve">   Cero (0)  Fallos judiciales o administrativos emitidos contra funcionarios de la Personería que impliquen conductas sobre Extralimitarse en el ejercicio  de funciones  o incurrir en  omision de funciones para favorecimiento propio o ajeno</t>
  </si>
  <si>
    <t>Ocultar a la ciudadanía la información  con La intencion de obtener beneficio propio o ajeno</t>
  </si>
  <si>
    <t>socializar el Código de Integridad a los servidores de la Delegatura</t>
  </si>
  <si>
    <t xml:space="preserve">Registro de Acta
listado de Asistencia
Socialización del Código de Integridad. </t>
  </si>
  <si>
    <t>Ejercer o aceptar Tráfico de influencias, (amiguismo, persona influyenteu otra razon) para obtener un beneficio propio o ajeno.</t>
  </si>
  <si>
    <t>Guardar silencio teniendo conocimiento de la comision de  un hecho ilìcito o ilegal para favorecemiento propio o de un tercero</t>
  </si>
  <si>
    <t>Delegado (a) para Penal y Familia</t>
  </si>
  <si>
    <t xml:space="preserve">Revisar los procesos penales y de Familia  donde se denuncien o presuman violaciones al  debido proceso </t>
  </si>
  <si>
    <t>Delegada para Penal y Familia</t>
  </si>
  <si>
    <t>Nro de procesos revisados/Nro de procesos requeridos*100</t>
  </si>
  <si>
    <t>Documentación SGC</t>
  </si>
  <si>
    <t>Ejercer o aceptar Tráfico de influencias, (amiguismo, persona influyente u otra razon) para obtener un beneficio propio o ajeno.</t>
  </si>
  <si>
    <t xml:space="preserve"> Cero (0) Fallos judiciales o administrativos emitidos contra funcionarios de la Personería que impliquen conductas sobre Ejercer o aceptar Tráfico de influencias, (amiguismo, persona influyente u otra razon) para obtener un beneficio propio o ajeno.</t>
  </si>
  <si>
    <t xml:space="preserve">Reducir el Riesgo </t>
  </si>
  <si>
    <t>Personero Delegado (a)
Profesional Universitario</t>
  </si>
  <si>
    <t>Jefe de Control Interno</t>
  </si>
  <si>
    <t>Nro de quejas recibidas contra servidores publicos adscritos a la personeria delegada para la vigilancia administrativa/Nro de sanciones ejecutoriadas</t>
  </si>
  <si>
    <t>Incumplimiento de la misión institucional/ Afectación en la generación o prestación de servicios./afectacion imagen institucional/investigaciones por autoridades competentes</t>
  </si>
  <si>
    <t>Concentrar información de determinadas actividades o procesos en una persona con la intencion de obtener un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</si>
  <si>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</si>
  <si>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Aplicacion de procedimientos y manuales , entrenamiento induccion, capacitacion reinducción   de personal, sensibilizaciòn. Monitoreo peramanente de actividades.</t>
  </si>
  <si>
    <t>Documentacion del SGC</t>
  </si>
  <si>
    <t xml:space="preserve">  Cero (0) Fallos judiciales o administrativos emitidos contra funcionarios de la Personería que impliquen conductas sobre Concentrar información de determinadas actividades o procesos en una persona con la intencion de obtener un beneficio propio o ajeno</t>
  </si>
  <si>
    <t>Incumplimiento de la misión institucional/ Afectación en la generación o prestación de servicios./Pérdida Imagen institucional/investigaciones por autoridades competentes/</t>
  </si>
  <si>
    <t>Documentacion SGC</t>
  </si>
  <si>
    <t>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</si>
  <si>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conductas sobre Ejercer o aceptar Tráfico de influencias, (amiguismo, persona influyenteu otra razon) para obtener un beneficio propio o ajeno.</t>
  </si>
  <si>
    <t>Envio al interesado o solicitante de las piezas graficas o información a publicar antes de su publicación</t>
  </si>
  <si>
    <t>Retirar o recoger la información errada y publicar las correcciones pertinentes inmediatamente se detecte el error</t>
  </si>
  <si>
    <t>Personero Municipal</t>
  </si>
  <si>
    <t>Nº de publicaciones oportunas/Nº de publicaciones realizadas X 100</t>
  </si>
  <si>
    <t>Cero (0)  Fallos judiciales o administrativos emitidos contra funcionarios de la Personería que impliquen conductas sobre Alteracion, modificacion o manipulacion de la informacion que se transmite a los usuarios y partes interesadas a travez de los medios que maneja la Entidad.</t>
  </si>
  <si>
    <t xml:space="preserve">Incumplimiento de la misión institucional/ Afectación en la generación o prestación de servicios./afectacion imagen institucional/procesos de investigacion/detrimento patrimonial </t>
  </si>
  <si>
    <t>Documentación del proceso de Gestión Documental y de las tablas de retención documental, en los cuales se establecen los controles y medidas de protección de los Documentos</t>
  </si>
  <si>
    <t>Bimestral</t>
  </si>
  <si>
    <t>Nro Documentos a respaldar en backups / Nro documentos respaldados en backups *100</t>
  </si>
  <si>
    <t>Implementacion de controles para la producción actualizacion, eliminacion y socializacion de los documentos del SGC</t>
  </si>
  <si>
    <t>Carpeta "Sistema de Gestión de la Calidad" con acceso directo desde todos los equipos de la Personería, informe auditoria interna de calidad.</t>
  </si>
  <si>
    <t>Nro de documentos actualizados en el SGC utilizados en los procesos/Nro de ducumentos utilizados en los procesos*100</t>
  </si>
  <si>
    <t xml:space="preserve">  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</si>
  <si>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Manejar en forma  irregular y contrario a la ley la   documentacion  y el archivo de la entidad para obtener beneficio propio o a favor de un tercero</t>
  </si>
  <si>
    <t>No contar con los bienes y servicios requeridos para la ejecución de los procesos</t>
  </si>
  <si>
    <t>Tramitar los bienes y servicios requeridos por la entidad</t>
  </si>
  <si>
    <t>Verificar la Inclusión en el Plan de Adquisiciones los bienes requeridos para el normal desarrollo de los Procesos</t>
  </si>
  <si>
    <t>Nº de adquisiciones Realizadas/Nº de adquisiciones previstas en el Plan de Adquisiciones*100</t>
  </si>
  <si>
    <t xml:space="preserve">Solicitar la inclusión de los bienes o servicios no incluidos en el plan de compra, solicitar al contratista la entrega de la documentación de forma oportuna </t>
  </si>
  <si>
    <t>No cumplir los requerimientos legales y reglamentarios en la adquisición de bienes y servicios</t>
  </si>
  <si>
    <t>Verificación  del cumplimiento de los requisitos a traves de una lista de chequeo dependiendo de la modalidad de contratación aplicada</t>
  </si>
  <si>
    <t xml:space="preserve">Expedientes contractuales, lista de chequeo, acta </t>
  </si>
  <si>
    <t>Aplicacion de procedimientos y manuales ,Aplicativo Gestión Transparente,  Secop (publicación de la contratación),  Comité de contratación cumpliendo su función asesora y aplicación del manual de contratación de la Entidad</t>
  </si>
  <si>
    <t>Cero (0)  Fallos judiciales o administrativos emitidos contra funcionarios de la Personería que impliquen conductas sobre Usar en forma  indebida jurídicamente  y/o apropiarse   de recursos de la entidad para favorecimiento propio o ajeno.</t>
  </si>
  <si>
    <t>Documentación del SGC</t>
  </si>
  <si>
    <t>Incumplimiento de la misión institucional/ Afectación en la generación o prestación de servicios./Pérdida Imagen institucional/investigaciones por autoridades competentes/detrimento patrimonial.</t>
  </si>
  <si>
    <t>Planeacion de la necesidades de recursos humanos</t>
  </si>
  <si>
    <t>Seguimiento periódico a los planes y programas del Talento humano</t>
  </si>
  <si>
    <t>Adecuar los perfiles de acuerdo a las necesidades de la entidad</t>
  </si>
  <si>
    <t>Cuidado propio del funcionario, acompañamiento de la fuerza pública cuando se requiere</t>
  </si>
  <si>
    <t xml:space="preserve">Incumplimiento de la misión institucional/ Afectación en la generación o prestación de servicios./afectacion imagen institucional/procesos de investigacion detrimento patrimonial </t>
  </si>
  <si>
    <t xml:space="preserve"> Cero (0) fallos judiciales o administrativos ejecutoriados referentes Realizar contratacion contraria a la ley  para planes de capacitaciòn o mejoramiento. Obteniendo beneficio  para si u otra persona</t>
  </si>
  <si>
    <t xml:space="preserve"> Transversales ( Todos Los Procesos)</t>
  </si>
  <si>
    <t>Seguimiento periodico al programa anual de auditorías</t>
  </si>
  <si>
    <t>Nº de auditorías realizadas oportunamente/Nº de auditorías programadas X 100</t>
  </si>
  <si>
    <t>Seguimiento en las auditorías a los planes de mejoramiento suscritos</t>
  </si>
  <si>
    <t>Consolidar los planes de mejoramiento para facilitar el seguimiento a los mismos</t>
  </si>
  <si>
    <t>Nro de acciones evaluadas en el plan de mejoramiento/ Nro de acciones consolidadas en el plan de mejoramiento*100</t>
  </si>
  <si>
    <t>Aplicación de  la metodologia emitida por el DAFP para evaluar el MECI</t>
  </si>
  <si>
    <t xml:space="preserve">Jefe de control Interno </t>
  </si>
  <si>
    <t>Metodo y Análisis de Causa</t>
  </si>
  <si>
    <t xml:space="preserve">Cero (0)    Fallos judiciales o administrativos emitidos contra funcionarios de la Personería que impliquen conductas sobre Cobro por realización del trámite, consusion </t>
  </si>
  <si>
    <t xml:space="preserve">Cobro por realización del trámite, consusion </t>
  </si>
  <si>
    <t xml:space="preserve">  Cero (0)  Fallos judiciales o administrativos ejecutoriados emitidos contra funcionarios de la Personería que impliquen conductas sobre Modificar , alterarar  y/o ocultar    la informacion que se encuentra en el sistema de Gestiòn de la Calidad con la intencion de obtener un beneficio propio o ajeno.</t>
  </si>
  <si>
    <t xml:space="preserve"> Cero (0) Fallos judiciales o administrativos emitidos contra funcionarios de la Personería que impliquen conductas sobre Guardar silencio teniendo conocimiento de la comision de  un hecho ilìcito o ilegal para favorecemiento propio o de un tercero</t>
  </si>
  <si>
    <t xml:space="preserve"> Cero (0)  Fallos judiciales o administrativos emitidos contra funcionarios de la Personería que impliquen conductas sobre Usar en forma  indebida jurídicamente  y/o apropiarse   de recursos de la entidad para favorecimiento propio o ajeno.</t>
  </si>
  <si>
    <t>Perdida de información por virus informaticos o error humano</t>
  </si>
  <si>
    <t>Personero.
Secretaría General</t>
  </si>
  <si>
    <t>Ejecutar cronograma o plan de mantenimiento periodico de equipos</t>
  </si>
  <si>
    <t>Realizar las solicitudes de mantenimiento oportunamente</t>
  </si>
  <si>
    <t>Solicitudes/plan de mantenimiento y atenciones</t>
  </si>
  <si>
    <t>No.de solicitudes oportunas de mantenimiento/No., de solicitudes de mantenimiento atendidas *100</t>
  </si>
  <si>
    <t>Se debe tener un antivirus con actualización en linea con la casa matriz con el fin de poder detectar cualquier virus informatico</t>
  </si>
  <si>
    <t xml:space="preserve">"Falta de manteniminto UPS".
</t>
  </si>
  <si>
    <r>
      <t xml:space="preserve">
Desactualizacion de licencias del antivirus.
Desactualización en el servidor.
"</t>
    </r>
    <r>
      <rPr>
        <b/>
        <sz val="11"/>
        <rFont val="Arial"/>
        <family val="2"/>
      </rPr>
      <t xml:space="preserve">Falta de manteniminto UPS".
</t>
    </r>
    <r>
      <rPr>
        <sz val="11"/>
        <rFont val="Arial"/>
        <family val="2"/>
      </rPr>
      <t xml:space="preserve">
</t>
    </r>
  </si>
  <si>
    <t>Perdida de Información
Daño en equipos.
Perdidad de tiempo para poder entregar información oportunamente</t>
  </si>
  <si>
    <t>Instalar un antivirus, que permita minimizar el riesgo de perdida de información, tiempo y daños en los diferentes equipos de la Personeria de Itagui.</t>
  </si>
  <si>
    <t>Revisar periodicamente las UPS</t>
  </si>
  <si>
    <t>Correos institucionales, Politica de Administraciónn de Riesgos -Guia Administración del Riesgo.</t>
  </si>
  <si>
    <t>No de Actualizaciones de licencias del antivirus.
No.de actualizaciones al servidor.
No. De mantenimientos a la UPS</t>
  </si>
  <si>
    <t>Suministrar información privada o de reserva de la institución para el beneficio propio o de un tercero</t>
  </si>
  <si>
    <t>Interes de beneficiar a un tercero</t>
  </si>
  <si>
    <t>Socializar el codigo de integridad</t>
  </si>
  <si>
    <t>Socializacion mediante campañas y/o cualquier medio de información de los diferentes principios y valores de la institucion</t>
  </si>
  <si>
    <t>No de socializaciones del codigo de integridad.</t>
  </si>
  <si>
    <t>Pagina web de la institucion desactualizada en cuanto a los requerimientos de la ley de trasparencia</t>
  </si>
  <si>
    <r>
      <t xml:space="preserve">Seguimiento inoportuno a la pagina web de la Institución en cuanto a los productos y servicios exigidos por ley
</t>
    </r>
    <r>
      <rPr>
        <b/>
        <sz val="11"/>
        <rFont val="Arial"/>
        <family val="2"/>
      </rPr>
      <t>D</t>
    </r>
    <r>
      <rPr>
        <sz val="11"/>
        <rFont val="Arial"/>
        <family val="2"/>
      </rPr>
      <t>esconocimiento de la ley de trasparencia y sus requisitos.</t>
    </r>
    <r>
      <rPr>
        <b/>
        <sz val="11"/>
        <rFont val="Arial"/>
        <family val="2"/>
      </rPr>
      <t xml:space="preserve">
</t>
    </r>
    <r>
      <rPr>
        <sz val="11"/>
        <rFont val="Arial"/>
        <family val="2"/>
      </rPr>
      <t xml:space="preserve">
</t>
    </r>
    <r>
      <rPr>
        <b/>
        <sz val="11"/>
        <rFont val="Arial"/>
        <family val="2"/>
      </rPr>
      <t>Falta de los insumos y herramientas necesarios para las actualizaciones</t>
    </r>
    <r>
      <rPr>
        <sz val="11"/>
        <rFont val="Arial"/>
        <family val="2"/>
      </rPr>
      <t xml:space="preserve">
</t>
    </r>
  </si>
  <si>
    <t>Falta de los insumos y herramientas necesarios para las actualizaciones</t>
  </si>
  <si>
    <t>Afectacion en la prestación del servicio/incumplimiento en la metas y objetivos de la institucion/mala imagen</t>
  </si>
  <si>
    <t>Mantener actualizada la pagina trimestralmente de acuerdo a las politicas de seguimiento del sistema de gestion de calidad y MIPG</t>
  </si>
  <si>
    <t xml:space="preserve">Solicitar  Periodicmente los insumos requeridos para la actualizacion de la web de la entidad.  </t>
  </si>
  <si>
    <t>pagina web actualizada/documentos y solicitudes</t>
  </si>
  <si>
    <t>Numero de publicaciones realizadas /numero de publicaciones solicitadas*100</t>
  </si>
  <si>
    <t xml:space="preserve">Trimestral </t>
  </si>
  <si>
    <t>Perdida de conexión de la pagina web lo que no permite interactuar ni visualizar la informacion publicada por le entidad a traves de dicho medio.</t>
  </si>
  <si>
    <t>Fallas y/o problemas con el Proveedor del Hosting.</t>
  </si>
  <si>
    <t>Dificultad para que el ciudadano pueda interatuar con la entidad y visualizar la informacion publicada en la pagina web.  Deterioro de la imagen institucional</t>
  </si>
  <si>
    <t>Tener software de monitoreo desde los servidores de la personería y hacer un backup diario del sitio.</t>
  </si>
  <si>
    <t>Contar con el proveedor que pueda solucionar y estabilizar el servidor en cualquier momento.
Monitoreo contante diario y copias de seguridad de sitio diarias.</t>
  </si>
  <si>
    <t>Registros de disponibilidad con el proveedor del hosting.
Registros de Monitoreo y copias de seguridad</t>
  </si>
  <si>
    <t>Porcentaje de disponbilidad mensual proporcionado por el proveedor del Hosting</t>
  </si>
  <si>
    <t>Delegado para los Derechos Colectivos y del Ambiente</t>
  </si>
  <si>
    <t>X</t>
  </si>
  <si>
    <t xml:space="preserve">Politica de Riesgos y Procedimiento PPI-04 gestion de los riesgos </t>
  </si>
  <si>
    <t>Lideres de los procesos</t>
  </si>
  <si>
    <t>No aplica</t>
  </si>
  <si>
    <t>Columna "control" matriz de riesgos</t>
  </si>
  <si>
    <t>Política de Riesgos "Trimestral"</t>
  </si>
  <si>
    <t>Actas de seguimiento y formatos</t>
  </si>
  <si>
    <t>Durante el tiempo que se han aplicado los controles, si se ha demostrado que son efectivos.</t>
  </si>
  <si>
    <t>Proceso CPI-01, procedimientos PPI-02,  formatos FPI-01 "Plan de Acción". Matriz de Riesgos FPI-04 Y Tablero de Indicadores FPI-03</t>
  </si>
  <si>
    <t>Actas de Seguimientos</t>
  </si>
  <si>
    <t>"Trimestral"</t>
  </si>
  <si>
    <t>Actas de seguimiento y formato FPI-01 Plan de Acción</t>
  </si>
  <si>
    <t>PEM-01, procedimiento para las auditorias interna, FEM-07 Programa anual de auditorías internas,FEM-08 Plan de auditoria. PPI-03 Revisión por la Dirección</t>
  </si>
  <si>
    <t xml:space="preserve">Plan de mejoramiento
Informes de auditorias
Informe de revision por la alta direccion
</t>
  </si>
  <si>
    <t>Manual de Funciones,PTH-01 Vinculación y Desvinculación de Personal,FTH-01 Requisitos para la posesion</t>
  </si>
  <si>
    <t>Verificar procedimiento PTH-01, FTH-01 Requisitos para la posesion</t>
  </si>
  <si>
    <t>Periodico de acuerdo a la contratación</t>
  </si>
  <si>
    <t xml:space="preserve"> formatos FTH-01 Requisitos para la posesion</t>
  </si>
  <si>
    <t>Apropiarse y  usar los recursos y bienes de la entidad para favorecimientos propios a ajenos</t>
  </si>
  <si>
    <t>Código de Integridad</t>
  </si>
  <si>
    <t>Campañas y capacitacion, actividades  sobre los valores del codigo de integridad</t>
  </si>
  <si>
    <t>FG-02 Lista de Asistencia Eventos.FG-03 Acta.FG-01 Lista de Asistencia.FG-10 Evaluación de eventos.FEM-12 Encuesta de Satistacción al Ciudadano.</t>
  </si>
  <si>
    <t xml:space="preserve">Ocultar a la ciudadanía información de caracter publico para obtener el beneficio propio o ajeno </t>
  </si>
  <si>
    <t>Rendición de cuentas a la ciudadania y al concejo de la entidad</t>
  </si>
  <si>
    <t>PPI-06 Participación Ciudadana.PPI-07 Rendición de Cuentas. FPI- 13 Manual del Plan Institucional de Participación Ciudadana y Rendición de Cuentas.FPI-16 Anexo Plan de Participación Ciudadana y Rendición de Cuentas</t>
  </si>
  <si>
    <t>Semestral y anual</t>
  </si>
  <si>
    <t xml:space="preserve">PPI-07 Rendición de Cuentas.FG-03
Acta. Evaluación
Informe
</t>
  </si>
  <si>
    <t>EVALUACIÓN</t>
  </si>
  <si>
    <t>Controles de riesgos de   corrupción</t>
  </si>
  <si>
    <t>Descripción del riesgo</t>
  </si>
  <si>
    <t>Naturaleza del control</t>
  </si>
  <si>
    <t>Criterios para la evaluación</t>
  </si>
  <si>
    <t>Evaluación</t>
  </si>
  <si>
    <t>Detectivo</t>
  </si>
  <si>
    <t>Criterio  de medición</t>
  </si>
  <si>
    <t>Si</t>
  </si>
  <si>
    <t>No</t>
  </si>
  <si>
    <t>Procedimiento de atencion al ciudadano</t>
  </si>
  <si>
    <t>¿Existen manuales, instructivos o procedi- mientos para el manejo del control?</t>
  </si>
  <si>
    <t>Lider del proceso y personal de apoyo</t>
  </si>
  <si>
    <t>x</t>
  </si>
  <si>
    <t>¿Está(n) definido(s) el(los) responsable(s) de la ejecución del control y del seguimiento?</t>
  </si>
  <si>
    <t>¿El control es automático?</t>
  </si>
  <si>
    <t>Notificaciones</t>
  </si>
  <si>
    <t xml:space="preserve">Cobrar por realizar  acciones en el ejercicio de sus funciones , concusion </t>
  </si>
  <si>
    <t>¿El control es manual?</t>
  </si>
  <si>
    <t>Actas</t>
  </si>
  <si>
    <t>¿La frecuencia de ejecución del control y seguimiento  es adecuada?</t>
  </si>
  <si>
    <t>¿Se cuenta con evidencias de la ejecución y seguimiento del control?</t>
  </si>
  <si>
    <t>Actas, Software pqrd</t>
  </si>
  <si>
    <t>¿En el tiempo que lleva la herramienta ha demostrado ser efectiva?</t>
  </si>
  <si>
    <t xml:space="preserve">Por su reciente implementación no se ha verificado la efectividad del control </t>
  </si>
  <si>
    <t>Calificación  de  los controles</t>
  </si>
  <si>
    <t>Puntaje a disminuir</t>
  </si>
  <si>
    <t>De 0 a 50</t>
  </si>
  <si>
    <t>De 51 a 75</t>
  </si>
  <si>
    <t>De 76 a 100</t>
  </si>
  <si>
    <t>POLÍTICA ANTITRÁMITE</t>
  </si>
  <si>
    <t>Entidad</t>
  </si>
  <si>
    <t>PERSONERIA DE ITAGUI</t>
  </si>
  <si>
    <t>Proceso</t>
  </si>
  <si>
    <t xml:space="preserve">ATENCION AL CIUDADANO </t>
  </si>
  <si>
    <t xml:space="preserve">Objetivo </t>
  </si>
  <si>
    <t>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</si>
  <si>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 xml:space="preserve">NO APLICA: NO EXISTEN TRAMITES AL INTERIOR DEL PROCESO </t>
  </si>
  <si>
    <t>RENDICION DE CUENTAS</t>
  </si>
  <si>
    <t>Analisis de encuesta de satisfaccion</t>
  </si>
  <si>
    <t xml:space="preserve">PERSONERIA DE ITAGUI </t>
  </si>
  <si>
    <t>ATENCION AL CIUDADANO</t>
  </si>
  <si>
    <t>Ha sido efectivo ya que no se ha materializado e riesgo</t>
  </si>
  <si>
    <t>Desarrollo</t>
  </si>
  <si>
    <t xml:space="preserve">La Personería en cumplimiento a la ley 136 de 1994 rinde informe anualmente al Honorable Concejo de Itagüí, no obstante en aras de dar cumplimiento a uno de sus ejes estratégicos “LA TRANSPARENCIA”, presenta informe de gestión a la comunidad así:
Directa: Informe impreso que se distribuirá a los ciudadanos. 
Virtual: en la página Web Oficial se publica el informe. 
Redes sociales: se hace uso de este medio en donde la comunidad no sólo la regional sino la nacional y de otros  países envían sus comentarios e interactúan. 
Físico: El informe de gestión  se distribuye a la población Itagüiseña.
</t>
  </si>
  <si>
    <t>MEJORA DE LA ATENCION AL CLIENTE</t>
  </si>
  <si>
    <t xml:space="preserve">Ventanilla Única: La  Personería cuenta con una  ventanilla única de radicación en cumplimiento a la Ley 594 del 2000 y el Acuerdo 060 del 2001 del Archivo General de La Nación, el cual  establece la estructura, la unidad de correspondencia que gestiona de manera centralizada y normalizada los servicios de recepción, radicación y distribución de correspondencia,  de tal manera, que estos contribuyan al  desarrollo de  gestión documental y a la conservación de los archivos de gestión como componente   histórico del que hacer de la institución.
Virtual: La Personería cuanta con su Página Web http://www.personeriaitagui.gov.co, en esta se encuentra información relacionada  los servicios que presta en forma gratuita, y sus diferentes planes (Plan Estratégico Institucional, plan de  acción, plan de compras o adquisiciones, Plan Anticorrupción y Atención al Ciudadano, Plan de Auditorías) 
Telefónica: Cuenta con la línea telefónica 376-48-84, direccionada a las diferentes dependencias, en donde se establece  relaciones de respeto ciudadano-funcionario, e igualmente se le informa del portafolio de servicios. 
Presencial: Se cuenta con un grupo de profesionales en Atención al Ciudadano, encargados  de  atender, asesorar y coadyuvar en los diferentes escenarios en que se vean inmersos en temas de las diferentes ramas del  derecho (civil, laboral, penal, administrativo, entre otros), de igual manera se elaboran derechos de petición, acciones de tutelas, desacatos. 
Buzón de QRS: En la sala de atención al público está ubicado el buzón de quejas, reclamos y sugerencias con su respectivo formato, permitiendo al ciudadano de manera instantánea dar a conocer las presuntas irregularidades que se presenten en la atención así como las sugerencias para el mejoramiento continuo del servicio. 
Virtual: Atención al Ciudadano enlace Consulta, Quejas y Reclamos puede formular sus inquietudes enlazada con el correo electrónico info@personeriaitagui.gov.co 
Formación ciudadana: En cumplimiento del Plan Estratégico Institucional, la Personería forma a los ciudadanos en diferentes temas tales como: Mecanismos de participación, Veedurías ciudadanas en los diferentes contextos (servicios Públicos, contratación, espacio público), Derechos Humanos, resolución de conflictos, gobierno escolar, convivencia en familia, entre otros.    Estas capacitaciones  se hacen con el acompañamiento de  profesionales expertos, además con los propios funcionarios de la Personería. 
Mecanismos de participación ciudadana: a los ciudadanos se les facilita el conocimiento y discusión de los ciudadanos sobre temas de interés general de manejo de la Personería Municipal,  ejerciendo la  vigilancia y control a través de las Veedurías Ciudadanas, organizaciones comunitarias, o en forma personal.
Contratación: en los procesos de invitación pública de mínima cuantía se le permite al oferente interactuar en el proceso mediante la etapa de observaciones y aclaraciones.  
</t>
  </si>
  <si>
    <t>Analisis de encuesta de satisfaccion, actas</t>
  </si>
  <si>
    <t xml:space="preserve">1. Entre 0-50 </t>
  </si>
  <si>
    <r>
      <rPr>
        <b/>
        <sz val="10"/>
        <rFont val="Arial"/>
        <family val="2"/>
      </rPr>
      <t>Nota:</t>
    </r>
    <r>
      <rPr>
        <sz val="10"/>
        <rFont val="Arial"/>
        <family val="2"/>
      </rPr>
      <t xml:space="preserve"> Los valores deben ser aplicados completos en una u otra casilla para evitar subjetividad </t>
    </r>
  </si>
  <si>
    <t xml:space="preserve">Cobro por realización del trámite, concusion </t>
  </si>
  <si>
    <t>Procedimiento para el seguimiento a los planes de accion</t>
  </si>
  <si>
    <t>Lideres del proceso</t>
  </si>
  <si>
    <t>Plan de accion, visitas de verificacion, acciones constitucionales, asesorias</t>
  </si>
  <si>
    <t>Registros, actas, planillas de asistencias, piezas graficas</t>
  </si>
  <si>
    <t>Ha sido efectivo ya que el riesgo no se ha materializado</t>
  </si>
  <si>
    <t>PROMOCION Y PROTECCION DE LOS DERECHOS HUMANOS COLECTIVOS Y DEL  AMBIENTE</t>
  </si>
  <si>
    <t>Velar por la promoción y defensa de los Derechos Humanos, las garantías fundamentales, los derechos colectivos y del ambiente de la comunidad itagüiseña.</t>
  </si>
  <si>
    <t>Procedimiento, Normas juridicas del proceso</t>
  </si>
  <si>
    <t>Lideres del proceso y personal de apoyo</t>
  </si>
  <si>
    <t>Atencion personalizada</t>
  </si>
  <si>
    <t>PROMOCION Y PROTECCION DE LOS DERECHOS HUMANOS COLECTIVOS Y DEL  AMBIENTE/OBJETIVO/Velar por la promoción y defensa de los Derechos Humanos, las garantías fundamentales, los derechos colectivos y del ambiente de la comunidad itagüiseña.</t>
  </si>
  <si>
    <t>Tutelas, Sentencias, actos interlocutorios, incidentes de desacato, recursos, oficios</t>
  </si>
  <si>
    <t>Procedimiento</t>
  </si>
  <si>
    <t xml:space="preserve">  Listas de asistencias, Actas</t>
  </si>
  <si>
    <t xml:space="preserve">  Listas de asistencias, Oficios remisorios, correos, registro de PQRD</t>
  </si>
  <si>
    <t xml:space="preserve">  Listas de asistencias, Oficios remisorios, correos, registro de PQRD, Encuestas de satisfaccion</t>
  </si>
  <si>
    <t>Intervenir en los procesos penales y de familia donde se denuncien, detecten  o  presuman violaciones de derechos humanos</t>
  </si>
  <si>
    <t>Existen procedimientos según caracterizacion del SGC</t>
  </si>
  <si>
    <t>Personero (a) Delegado (a) Penal y Familia</t>
  </si>
  <si>
    <t>Archivos y planillas en excel. Oficios, actas, etc.</t>
  </si>
  <si>
    <t>Fisico, documental y digital</t>
  </si>
  <si>
    <t>Ha sido efectivo ya que no se ha materializado el riesgo</t>
  </si>
  <si>
    <t>Informes y oficios</t>
  </si>
  <si>
    <t>Procedimiento para el control Disciplinario (Ley 734 de 2002)</t>
  </si>
  <si>
    <t>Personero Delegado PDVA
Profesional Universitario</t>
  </si>
  <si>
    <t>No Aplica</t>
  </si>
  <si>
    <t>Seguimiento a la matriz de riesgos</t>
  </si>
  <si>
    <t>Archivo de excel de asuntos disciplinarios e informes</t>
  </si>
  <si>
    <t>Ha permitido la reduccion de riesgos en su tiempo de aplicación</t>
  </si>
  <si>
    <t>Procedimiento para el control disciplinario</t>
  </si>
  <si>
    <t>Personero Delegado</t>
  </si>
  <si>
    <t>Expedientes e informes</t>
  </si>
  <si>
    <t>Ha sido efectiva desde su aplicacion ya que no se ha evidanciado la materializacion del riesgo</t>
  </si>
  <si>
    <t>Seguimiento peridico a los riesgos</t>
  </si>
  <si>
    <t>Procedimiento para la gestion de los riesgos</t>
  </si>
  <si>
    <t>Casilla de seguimiento matriz de riesgos</t>
  </si>
  <si>
    <t>Establecida en la politica de riesgo</t>
  </si>
  <si>
    <t>Ha permitido la reduccion de riesgos en su tiempo de aplicación (1 año)</t>
  </si>
  <si>
    <t xml:space="preserve">Proceso, procedimientos,  formatos, </t>
  </si>
  <si>
    <t>Jefe de control interno</t>
  </si>
  <si>
    <t>Actas de verificacion</t>
  </si>
  <si>
    <t>Modificar , alterarar  y/o ocultar    la informacion que se encuentra en el sistema de Gestiòn de la Calidad con la intencion de obtener un beneficio propio o ajeno.</t>
  </si>
  <si>
    <t xml:space="preserve">Plan de bienestar laboral, actas de Comité directivo, capacitacion, bienestal laboral e incentivos, planilla de asistencia, formatos y registro fotografico.  </t>
  </si>
  <si>
    <r>
      <t xml:space="preserve">Permite la verificacion del cumplimiento de lo consagrado en los procesos y procedimientos
</t>
    </r>
    <r>
      <rPr>
        <sz val="10"/>
        <color rgb="FFFF0000"/>
        <rFont val="Arial"/>
        <family val="2"/>
      </rPr>
      <t>Durante su aplicación (aproximadamente 5 años) ha sido efectivo para reducir el incumplimiento de las metas</t>
    </r>
  </si>
  <si>
    <t>Procedimientos</t>
  </si>
  <si>
    <t>Personero Municipal
Jefe de control interno</t>
  </si>
  <si>
    <t>PLANEACION INSTITUCIONAL</t>
  </si>
  <si>
    <t xml:space="preserve">Direccionar la planeación estratégica de la Personería en armonia con su misión. </t>
  </si>
  <si>
    <t>Informes de auditorias
Informe de revision por la alta direccion</t>
  </si>
  <si>
    <t>NO APLICA: NO EXISTEN TRAMITES AL INTERIOR DEL PROCESO PLANEACION INSTITUCIONAL</t>
  </si>
  <si>
    <t>PLANEACION  INSTITUCIONAL</t>
  </si>
  <si>
    <t>Direccionar la planeación estratégica de la Personería en armonia con su misión.</t>
  </si>
  <si>
    <t>Manual de publicacion  Politica editorial del sitio web</t>
  </si>
  <si>
    <t>Comunicador</t>
  </si>
  <si>
    <t>Estrategia GEL</t>
  </si>
  <si>
    <t>Redes sociales Pagina web</t>
  </si>
  <si>
    <t>Ha sido efectivo ya que no se ha materializado</t>
  </si>
  <si>
    <t>Se recuerda al personero, a la secretaria General  y a los delegados, en lo scomités,  la oportunidad en el envio de las información a publicar</t>
  </si>
  <si>
    <t>Reuniones previas y comites (actas)</t>
  </si>
  <si>
    <t>Permanente</t>
  </si>
  <si>
    <t>Piezas, actas, redes sociales, pagina web</t>
  </si>
  <si>
    <t>Tabla de retencion documental, Procedimientos</t>
  </si>
  <si>
    <t>Guia de afuera y backups</t>
  </si>
  <si>
    <t>Bimestral y adicionlamente se realiza control diario</t>
  </si>
  <si>
    <t>Documentación del proceso de Gestión Documental y del as tablas de retención documental, en los cuales se establecen los controles y medidas de protección de los Documentos</t>
  </si>
  <si>
    <t>backup</t>
  </si>
  <si>
    <t>bimestral</t>
  </si>
  <si>
    <t>Formato de copia de seguridad</t>
  </si>
  <si>
    <t>Actas y circulares</t>
  </si>
  <si>
    <t>Plan anual de adquisiciones, Contratos</t>
  </si>
  <si>
    <t>Trimestral adicionalmente se hace control diario</t>
  </si>
  <si>
    <t xml:space="preserve">Contratos, actas de supervision </t>
  </si>
  <si>
    <t>Manual de contratacion, software Gestion Transparente de la Contraloria Municipal</t>
  </si>
  <si>
    <t>Lista de chequeo</t>
  </si>
  <si>
    <t>Lista de chequeo y software Gestion Transparente de la Contraloria Municipal</t>
  </si>
  <si>
    <t>el riesgo no se ha materializado</t>
  </si>
  <si>
    <t>Inclusion de los bienes asegurables en las polizas de aseguramiento de bienes del Municipio</t>
  </si>
  <si>
    <t>Polizas</t>
  </si>
  <si>
    <t>inventario</t>
  </si>
  <si>
    <t>No se ha materializado el riesgo</t>
  </si>
  <si>
    <t>Manuales</t>
  </si>
  <si>
    <t>Lider del proceso</t>
  </si>
  <si>
    <t>Ha sido efectivo el control ya que no se ha materializado el riesgo</t>
  </si>
  <si>
    <t>Actas, resoluciones, oficios</t>
  </si>
  <si>
    <t>No existe manual, instructivo o procedimiento de seguridad</t>
  </si>
  <si>
    <t>Está en construccion el protocolo de seguridad</t>
  </si>
  <si>
    <t>Normas, Sistema de Gestion de Calidad</t>
  </si>
  <si>
    <t>Mediante acto administrativo</t>
  </si>
  <si>
    <t>Informes</t>
  </si>
  <si>
    <t>Si ha sido efectivo ya que no se ha materializado el riesgo</t>
  </si>
  <si>
    <t>Formato FEM-04 Plan de mejoramiento</t>
  </si>
  <si>
    <t>Se realiza el seguimiento semestral y adicionalmente se verifica el cumplimiento de las actividades del plan de mejoramiento</t>
  </si>
  <si>
    <t>Informes, Actas</t>
  </si>
  <si>
    <t>Ha sido efectiva ya que no se ha materializado el riesgo</t>
  </si>
  <si>
    <t>Metodologia emitida por el DAFP</t>
  </si>
  <si>
    <t>Informes de avance MECI</t>
  </si>
  <si>
    <t>Cuatrimestral (Ley 1474 de 2011, Art 9,)</t>
  </si>
  <si>
    <t>MAPA DE RIESGOS CORRUPCION PERSONERIA DE ITAGUI</t>
  </si>
  <si>
    <t>PROCESO:/ TODOS LOS PROCESOS</t>
  </si>
  <si>
    <t>ANALISIS DEL RIESGO</t>
  </si>
  <si>
    <t>VALORACION DEL RIESGO</t>
  </si>
  <si>
    <t xml:space="preserve">CAUSA </t>
  </si>
  <si>
    <t>RIESGO</t>
  </si>
  <si>
    <t>CONSECUENCIA</t>
  </si>
  <si>
    <t>ZONA DEL RIESGO</t>
  </si>
  <si>
    <t>CONTROLES</t>
  </si>
  <si>
    <t>NUEVA EVALUACION/ZONA DEL RIESGO</t>
  </si>
  <si>
    <t>ACCIONES ASOCIADAS AL CONTROL</t>
  </si>
  <si>
    <t xml:space="preserve">MONITOREO Y REVISION </t>
  </si>
  <si>
    <t>INDICADOR</t>
  </si>
  <si>
    <r>
      <t xml:space="preserve">Probabilidad  </t>
    </r>
    <r>
      <rPr>
        <sz val="7"/>
        <color indexed="8"/>
        <rFont val="Arial"/>
        <family val="2"/>
      </rPr>
      <t xml:space="preserve">Posibilidad de ocurrencia </t>
    </r>
  </si>
  <si>
    <r>
      <t xml:space="preserve">Impacto </t>
    </r>
    <r>
      <rPr>
        <sz val="7"/>
        <color indexed="8"/>
        <rFont val="Arial"/>
        <family val="2"/>
      </rPr>
      <t xml:space="preserve">Consecuencia </t>
    </r>
  </si>
  <si>
    <t>PERIODO DE EJECUCION</t>
  </si>
  <si>
    <t>ACCIONES</t>
  </si>
  <si>
    <t>REGISTRO</t>
  </si>
  <si>
    <t xml:space="preserve">FECHA </t>
  </si>
  <si>
    <t>RESPONSABLE</t>
  </si>
  <si>
    <t xml:space="preserve">1 Raro </t>
  </si>
  <si>
    <t>Mayor 10</t>
  </si>
  <si>
    <t xml:space="preserve">Zona de Riesgo Baja </t>
  </si>
  <si>
    <t>Enero/ abril 2017</t>
  </si>
  <si>
    <t>Mayo 2/2017</t>
  </si>
  <si>
    <t>Tips sobre principios y valores del codigo de etica, concientizacion de los valores institucionales. Adaptacion de los procedimientos institucionales a las exigencias del  SGC.</t>
  </si>
  <si>
    <t>Líder del proceso</t>
  </si>
  <si>
    <t xml:space="preserve">Zona de Riesgo Baja  </t>
  </si>
  <si>
    <t xml:space="preserve">1  Raro </t>
  </si>
  <si>
    <t>TODOS LOS PROCESOS</t>
  </si>
  <si>
    <t>NO APLICA: NO EXISTEN TRAMITES AL INTERIOR DE LOS PROCESOS</t>
  </si>
  <si>
    <t xml:space="preserve"> TODOS LOS PROCESOS</t>
  </si>
  <si>
    <t>Ha permitido la reduccion de riesgos en su tiempo de aplicación (6 meses)</t>
  </si>
  <si>
    <t>Verificación de la procedencia y pertinencia de la accion y los anexos aportados por el ciudadano antes de ser presentada</t>
  </si>
  <si>
    <t>Socializacion de la actualización de los requerimientos legales  y rutas de atención con el personal  adscrito al proceso, colectivos y  de atención al ciudadano</t>
  </si>
  <si>
    <t>Analisis de causa detectadas desde el contexto estrategico</t>
  </si>
  <si>
    <t>Desarticulación de los sistemas MIPG.
Desactualización de los procesos y procedimientos
insatisfacción de los usuarios. 
Bajo compromiso de parte de la Alta Dirección</t>
  </si>
  <si>
    <t>Afectación en el desarrollo de los procesos de la entidad, decisión no ajustada a derecho (Vigilancia Administrativa)
Aplicación de normas No vigentes (Vigilancia Administrativa) desconocimentp del debido proceso (Vigilancia Administrativa)</t>
  </si>
  <si>
    <t xml:space="preserve">Afectación en el desarrollo de los procesos de la entidad, decisión no ajustada a derecho (Vigilancia Administrativa)
Aplicación de normas No vigentes (Vigilancia Administrativa) desconocimentp del debido proceso (Vigilancia Administrativa)
No aplicación de los controles no cumplimiento de las normas </t>
  </si>
  <si>
    <t>Desconocimiento del Proceso, 
Desconocimiento de la normatividad,
 falta de idoneidad y competencia del funcionario y del operador juridico</t>
  </si>
  <si>
    <t xml:space="preserve">
Desconocimiento de la normatividad,</t>
  </si>
  <si>
    <t>Demoras e incumplimientos en la prestación del servicio 
Interés  de favorecer a un tercero  u obtener  un beneficio propio (económico, personal, laboral, familiar  o de otra índole)
Desconocimiento del Proceso, 
Desconocimiento de la normatividad
, falta de idoneidad y competencia</t>
  </si>
  <si>
    <t>No lograr las metas establecidas para la Promoción y Proteccion de los Derechos  Colectivos y del Ambiente</t>
  </si>
  <si>
    <t>OBJETIVO: Direccionar la planeación estratégica de la Personería en armonia con su misión.</t>
  </si>
  <si>
    <t>OBJETIVO: 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</si>
  <si>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3. PROMOCIÓN Y PROTECCIÓN DE DERECHOS HUMANOS</t>
  </si>
  <si>
    <t>OBJETIVO: Ejercer la función disciplinaria y de vigilancia administrativa,  de oficio o a solicitud de parte, sobre hechos relacionados con la conducta desplegada por los servidores públicos del orden municipal o sus entes descentralizados en ejercicio de sus funciones.</t>
  </si>
  <si>
    <t>OBJETIVO: Desarrollar estrategias comunicacionales que permitan la interacción con los diferentes publicos de la entidad en el cumplimiento de su filosofía institucional posicionando la imagen corporativa</t>
  </si>
  <si>
    <t>OBJETIVO: Establecer las actividades técnicas y administrativas tendientes al tramite, organización, administración, control y disposición final  de la documentación producida (fisica y Magnética) y recibida por la Personería, asegurando su conservación, custodia y protección para la consulta y servicio de la entidad y partes interesadas.</t>
  </si>
  <si>
    <t>OBJETIVO: Adquirir y administrar los bienes y servicios que demande la Personería Municipal, en total acatamiento de la normatividad legal y bajo parámetros de eficiencia, calidad, transparencia y oportunidad, contribuyendo al cumplimiento de las metas, los objetivos institucionales y la satisfacción del usuario</t>
  </si>
  <si>
    <t>OBJETIVO: Gestionar el talento humano de la Entidad, desde el ingreso hasta el retiro, contribuyendo al desarrollo de las potencialidades, destrezas y habilidades, optimizando la prestación de los servicios .</t>
  </si>
  <si>
    <t>OBJETIVO: Evaluar y Mejorar la conformidad del  sistema Integrado de gestión y de los procesos frente a los requisitos legales, del cliente y de la organización, verificando el cumplimiento de los objetivos de la entidad y de las normas constitucionales y legales vigentes.</t>
  </si>
  <si>
    <t>OBJETIVO: Velar por la promoción y defensa de los Derechos Colectivos y del Ambiente de la comunidad Itagüiseña.</t>
  </si>
  <si>
    <t xml:space="preserve">VALORACIÓN DE RIESGOS </t>
  </si>
  <si>
    <t>OPCIONES DE MANEJO</t>
  </si>
  <si>
    <t>Nro. De actividades cumplidas/ Nro. de actividades programadas  y/o solicitadas * 100</t>
  </si>
  <si>
    <t xml:space="preserve">cuatrimestral </t>
  </si>
  <si>
    <t xml:space="preserve">1. PLANEACIÓN INSTITUCIONAL </t>
  </si>
  <si>
    <t>AMENAZA</t>
  </si>
  <si>
    <t>OPORTUNIDAD</t>
  </si>
  <si>
    <t>COMUNICACIÓN EXTERNA TIC</t>
  </si>
  <si>
    <t>TERRITORIALIDAD</t>
  </si>
  <si>
    <t>ESTRUCTURA ORGANIZACIONAL (Visión, Misión, Objetivos Institucionales, Política de Calidad y Organigrama)</t>
  </si>
  <si>
    <t>MIPG Version 2 Decreto 1499 de 2017</t>
  </si>
  <si>
    <t>RECURSOS HUMANOS</t>
  </si>
  <si>
    <t>RECURSOS FÍSICOS (OPERATIVOS)</t>
  </si>
  <si>
    <t>INFRAESTRUCTURA</t>
  </si>
  <si>
    <t xml:space="preserve">COMUNICACIÓN EXTERNA  </t>
  </si>
  <si>
    <t>6. GESTION DE LAS COMUNICACIONES</t>
  </si>
  <si>
    <t>8. GESTIÓN DE BIENES Y SERVICIOS</t>
  </si>
  <si>
    <t>9. GESTIÓN DEL TALENTO HUMANO</t>
  </si>
  <si>
    <t>10. EVALUACIÓN Y MEJORAMIENTO</t>
  </si>
  <si>
    <t xml:space="preserve">11.TECNOLOGIAS DE LA INFORMACION </t>
  </si>
  <si>
    <t>12. PROMOCION Y PROTECCION DE LOS DERECHOS COLECTIVOS</t>
  </si>
  <si>
    <t>Nro de publicaciones erroneas/Nro de publicaciones realizadas*100</t>
  </si>
  <si>
    <t xml:space="preserve">7. GESTION DOCUMENTAL </t>
  </si>
  <si>
    <t xml:space="preserve">Inactividad  y falta de impulso en los procesos disciplinarios que conllevan al vencimiento  de términos y/o prescripción de la acción </t>
  </si>
  <si>
    <t>Impulso dentro del término en la etapas procesales.</t>
  </si>
  <si>
    <t>Base de datos en excel.
Link de alertas.
Expedientes
Actas de comité primario.</t>
  </si>
  <si>
    <t>Nº de procesos revisados  / Nº de procesos iniciados X 100</t>
  </si>
  <si>
    <t>Desconocimento de las normas que garantizan  el debido proceso.</t>
  </si>
  <si>
    <t>Revisión y evaluación permanente de los procesos disciplinarios a través de reuniones del profesional comisionado y del delegado.</t>
  </si>
  <si>
    <t>Actos administrativos donde se declara la nulidad.</t>
  </si>
  <si>
    <t>Nro de procesos donde se detectan nulidades/ Nro de procesos iniciados*100</t>
  </si>
  <si>
    <t>Falta de planificación para atender las necesidades misionales e institucionales.</t>
  </si>
  <si>
    <t>Incumplimientos en la ejecución de los procesos y en las metas Institucionales.</t>
  </si>
  <si>
    <t>Seguimiento trimestral al Plan de Adquisiciones.</t>
  </si>
  <si>
    <t>Plan de Adquisiciones publicado en el SECOP II</t>
  </si>
  <si>
    <t>Publicación de los contratos en la Plataforma del SECOP II</t>
  </si>
  <si>
    <t>N°  de contratos publicados/N°de contratos realizados</t>
  </si>
  <si>
    <t xml:space="preserve">No cumplir los requerimientos legales y reglamentarios en la publicación de la información. </t>
  </si>
  <si>
    <t xml:space="preserve">Daño de imagen institucional, perdida de credibilidad en la Entidad, insatisfacción social
Baja   en las metas propuestas. </t>
  </si>
  <si>
    <t>Seguimiento a los Planes de Acción, Plan de Mejoramiento.
Actas de comité primario</t>
  </si>
  <si>
    <t>Emitir conceptos no acordes a la Ley en referencia a la solicitud presentada</t>
  </si>
  <si>
    <t>Listas de asistencia, Registro de induccion y reinducción
Formatos de evaluación</t>
  </si>
  <si>
    <t>Formato Guia de afuera (FGD 08)</t>
  </si>
  <si>
    <t>Realización de copias de seguridad para la información magnética.</t>
  </si>
  <si>
    <t>Control de copias de seguridad, archivos de digitalización, UPS fuera de la entidad. FGD-12</t>
  </si>
  <si>
    <t>incumplimiento al Sistema de Gestión de la Calidad (ISO 9001 2015)</t>
  </si>
  <si>
    <t>Posibilidad de abuso del cargo de servidor publico para recibir dinero  u otra davidas del usuario a cambio de la prestación del servicio</t>
  </si>
  <si>
    <t xml:space="preserve">Defender y promover los derechos de las personas mediante las intervenciones y gestiones necesarias para el restablecimiento y goce de los derechos y garantias fundamentales, así como la defensa del interés y patrimonio público. </t>
  </si>
  <si>
    <t xml:space="preserve">Necesidad especifica de davidas por parte del servidor publico, por alguna mala situación que se este presentando. </t>
  </si>
  <si>
    <t xml:space="preserve">Sanciones disciplinarias ypenales al servidor público. 
Pérdida de credibilidad y confianza de las personas hacia la Entidad.
Incumplimiento de la ética pública y del compromiso con la comunidad. </t>
  </si>
  <si>
    <t xml:space="preserve">Diseño de estrategias que permitan fortalecer los valores y principios de los servidores públicos y las prácticas anticorrupción. </t>
  </si>
  <si>
    <t>Posibilidad de que el Ministerio Público retarde u omita acto propio de su cargo o ejecute algo contrario a sus funciones a cambio de dinero u otra dadiva.</t>
  </si>
  <si>
    <t xml:space="preserve">Defender y promover los derechos de las personas mediante las intervenciones y gestiones necesarias para el restablecimiento y goce de los derechos y garantías fundamentales, así como la defensa del interés y patrimonio público. </t>
  </si>
  <si>
    <t xml:space="preserve">Falta de ética profesional, principios y valores de las personas que ejercen las funciones. 
Necesidad  especifica de dinero por parte del servidor público, por alguna mala situación que este presentando
Falta de controles por parte de la entidad, que permita identificar situaciones de corrupción. 
Falta de sensibilización en temas relacionados con principios, valores y estrategias anticorrupción en las entidades públicas. </t>
  </si>
  <si>
    <t>Falta de controles por parte de la entidad, que permita identificar situaciones de corrupción</t>
  </si>
  <si>
    <t xml:space="preserve">Sanciones disciplinarias y penales al servidor.
Pérdida de credibilidad y confianza de las personas hacia la Entidad.
Incumplimiento de la ética pública y del compromiso con la comunidad. </t>
  </si>
  <si>
    <t xml:space="preserve"> Planillas de registros, oficios</t>
  </si>
  <si>
    <t>Fortalecer el grado de implementación y estandarización de los controles existentes, encaminados a detectar practicas corruptas en el ejercicio del ministerio público. Propósito: Crear una cultura de identificación y seguimiento de practicas corruptas dentro de la Entidad.</t>
  </si>
  <si>
    <t xml:space="preserve">Seguimiento a los resultados de la gestión e intervenciones de los agentes del Ministerio Público por parte del jefe inmediato. </t>
  </si>
  <si>
    <t>Solicitar la nulidad de las actuaciones siempre que se detecten violaciones al debido proceso ante las autoridadesd judiciales y administrativas</t>
  </si>
  <si>
    <t xml:space="preserve">vigilar, sensibilizar y promover el cumplimiento de los deberes y el correcto actuar de los servidores públicos en el Distrito Capital, a través de acciones para contrarrestar la omisión o extralimitación con la normatividad vigente. </t>
  </si>
  <si>
    <t xml:space="preserve">Intereses indebidos del servidor público frente a los resultados del proceso. 
Falencias éticas en servidores de la delegatura a cargo de los procesos disciplinarios.
Espacios no controlados de encuentro de los sujetos procesales. </t>
  </si>
  <si>
    <t xml:space="preserve">Intereses indebidos del servidor público frente a los resultados del proceso. </t>
  </si>
  <si>
    <t xml:space="preserve">impunidad.
Fata de credibilidad en la dependencia. 
Favorecimiento indebido en la decisión disciplinaria. </t>
  </si>
  <si>
    <t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t>
  </si>
  <si>
    <t>Sensibilización con los servidores públicos  en temas de potestad disciplinaria y la corrrupción</t>
  </si>
  <si>
    <t>Sensibilización del Código de Etica de la entidad.</t>
  </si>
  <si>
    <t xml:space="preserve">Posibilidad de manipulación, pérdida, destrucción, ocultamiento, extravío de documentos institucionales en beneficio de terceros o acceso a información con reserva legal para favorecer intereses particulares. </t>
  </si>
  <si>
    <t>*Intereses particulares o privados sobre los documentos internos de la Entidad y sobre aquellos con reserva legal. 
*Conductas no éticas de los funcionarios responsables de la custodia de los documentos, que generan incumplimiento de los marcos legales y de los controles y lineamientos establecidos para la gestión de la documentación.</t>
  </si>
  <si>
    <t>*Afectación de la información de la Entidad y de las decisiones institucionales que se emitan en razón a ello.
*Acciones legales contra la entidad y hallazgos y sanciones administrativas, disciplinarias, penales y fiscales.
*Observaciones de los entes rectores de la política archivística a nivel Distrital y Nacional
*Afectación a la intimidad, el buen nombre y otros derechos de las personas relacionadas con las actuaciones y procesos institucionales; afectación a la imagen y credibilidad de la Entidad.</t>
  </si>
  <si>
    <t xml:space="preserve">1.Custodía del archivo central, junto con la instalación de estantería para conservación de archivos y monitoreo de condiciones ambientales en el  archivo central.
2. Suministro de documento solicitado en préstamo mediante copia digitalizada del mismo, para evitar su retiro del lugar donde se conserva.
</t>
  </si>
  <si>
    <t>Verificar mediante el formato  control de préstamos y consultas documentales</t>
  </si>
  <si>
    <t>Formato establecido</t>
  </si>
  <si>
    <t>Posibilidad de realizar contratacion contraria a la ley  para planes de capacitaciòn o mejoramiento y expedición de certificación contrarios a la norma, obteniendo beneficio  para si u otra persona</t>
  </si>
  <si>
    <t xml:space="preserve">Aplicación de procedimientos y manuales,    capacitación al personal </t>
  </si>
  <si>
    <t>Reducir los tiempos internos de respuesta, implementar software para el manejo de las PQRDSF</t>
  </si>
  <si>
    <t>Informes de oportunidad de respuesta de las PQRDSF
Circular interna tiempos de respuestas a derechos de petición y delegación para atencion de PQRDSF</t>
  </si>
  <si>
    <t>Nro de PQRDSF respondidas en los plazos establecidos/Nro. de PQRDSF recibidas*100</t>
  </si>
  <si>
    <t xml:space="preserve">No responder de fondo al asunto de las PQRDSF presentadas por Los usuarios </t>
  </si>
  <si>
    <t>Verificación de que el contenido de la respuesta sea acorde a lo peticionado</t>
  </si>
  <si>
    <t xml:space="preserve">Respuestas de las PQRDSF, seguimiento a traves de formato FAC-03 </t>
  </si>
  <si>
    <t>Nro de PQRDFS respondidas /Nro de PQRDSF recibidas*100</t>
  </si>
  <si>
    <t xml:space="preserve">Posibilidad de violación de la reserva procesal. </t>
  </si>
  <si>
    <t>Posibilidad de solicitar dádivas o favores o cualquier otra clase de beneficios por parte de los implicados a cambio de favorecimiento en el proceso disciplinario</t>
  </si>
  <si>
    <t xml:space="preserve">* No garantizar la efectividad de la presunción de inocencia (articulo 29 CN)
* No garantizar el derecho a la intimidad y al buen nombre del procesado. 
* Diligencias conocidas por terceros. </t>
  </si>
  <si>
    <t xml:space="preserve">Interes indebidos en los resultados del proceso.
Fallas en la custodía de los expedientes disciplinarios.
Alta rotación de funcionarios y/o contratistas. </t>
  </si>
  <si>
    <t xml:space="preserve">Inteses indebidos en los resultados del proceso.
</t>
  </si>
  <si>
    <t>8= Zona de riesgo alta. Reducir el riesgo. Evitar el riesgo compartir o transferir</t>
  </si>
  <si>
    <t>3, Entre 76 -100</t>
  </si>
  <si>
    <t>Actar el procedimiento establecido para el préstamo y fotocopiado del expediente por los sujetos procesales o autoridad que lo requiera. 
* Acatar la directirz interna en cuanto a que cada vez que un expediente pasa para trámite secretarial, se debe verificar foliatura.</t>
  </si>
  <si>
    <t>Vigilar, sensibilizar y promover el cumplimiento de los deberes y el correcto actuar de los servidores públicos de la administración central, a través de acciones para contrarrestar la omisión o extralimitación de funciones de conformidad con la normatividad vigente.</t>
  </si>
  <si>
    <t>4= Zona de riesgo bajo. Asumir el riesgo</t>
  </si>
  <si>
    <t xml:space="preserve">Efectuar seguimiento y monitoreo a los controles. </t>
  </si>
  <si>
    <t>Informes seguimientos</t>
  </si>
  <si>
    <t>Cuatrimestral</t>
  </si>
  <si>
    <t xml:space="preserve"> Posibilidad de  afectación reputacional o económica   por presentar informes de auditoria no ajustados a la realidad con el fin de favorecer un interés particular.</t>
  </si>
  <si>
    <t xml:space="preserve">No contar contar con los profesionales comprometidos con los principios  y valores eticos.
Conflicto de interés no declarados entre auditor y auditado. </t>
  </si>
  <si>
    <t xml:space="preserve">Jornada de sensibilización en temas de ética.
Formato FEM -19 Compromiso etico del auditor  completamente diligenciado. </t>
  </si>
  <si>
    <t>Acta
Lista de asistencia.
Formato FEM-19</t>
  </si>
  <si>
    <t>Posibilidad de incumplimiento en la realización de auditorias Internas</t>
  </si>
  <si>
    <t>Posibilidad de incumplimiento en la evaluación de los planes de mejoramiento</t>
  </si>
  <si>
    <t>2. ATENCION AL USUARIO</t>
  </si>
  <si>
    <t xml:space="preserve">Posibilidad de incumplir al deber como garantes del debido proceso en las actuaciones judiciales y administrativas por desconocimiento de la norma. </t>
  </si>
  <si>
    <t>El líder del proceso mediante Comité Primario verifica el cumplimiento como garantes  del debido proceso de acuerdo a la normatividad vigente en las actuaciones judiciales y administrativas y en caso de observar falencias como garantes al debido proceso, se establecen las acciones requeridas para que el responsable ejecute las mejoras pertinentes.</t>
  </si>
  <si>
    <t>EFECTO
Consecuencias</t>
  </si>
  <si>
    <t xml:space="preserve"> ° Unidades administrativas sin claridad para alcanzar sus objetivos.
° Desarticulación de los sistemas MIPG.
° Desactualización de los procesos y procedimientos
insatisfacción de los usuarios. 
° Bajo compromiso de parte de la Alta Dirección
° No aplicación de las acciones preventivas implementadas,
 ° falta de controles.
° FALTA DE AUTOCONTROL.
</t>
  </si>
  <si>
    <t>Que para la realización de las actividades u operaciones no se cuente con un adecuado diseño de procesos o procedimientos, que no exista segregación de funciones e identificación precisa de responsables para su direccionamiento, ejecución, control y evaluación, que los proveedores e insumos (entradas) no sean los más adecuados a los fines que se persiguen, o que los resultados o salidas no estén claramente definidos.</t>
  </si>
  <si>
    <t>Que las actividades y metas no se realicen o que sus resultados no se logren de manera adecuada y en concordancia con los objetivos y metas previstas.</t>
  </si>
  <si>
    <t>No lograr las metas u objetivos propuestos de los sistemas, ya  que son objeto de  vigilancia y control para el mejoramiento continuo al interior de la entidad, con el fin de buscar la eficiencia y la eficacia en la prestación del servicio</t>
  </si>
  <si>
    <t>Imposicion de sanciones
Enefictividad en los procesos y procedimientos, pérdida de credibilidad</t>
  </si>
  <si>
    <t>Posibilidad de materialización de los riesgos identificados en los procesos.</t>
  </si>
  <si>
    <t>Pérdida de imagen y credibilidad Institucional.</t>
  </si>
  <si>
    <t xml:space="preserve">Manuales de procesos y procedimientos adoptados por la entidad. </t>
  </si>
  <si>
    <t xml:space="preserve">Posibilidad de que las actividades programadas no se realicen de conformidad con los planes de acción y metas institucionales. </t>
  </si>
  <si>
    <t>Asignación insuficiente para atender los programas y proyectos del plan estrategico institucional 
Falta de controles,
 Falta de capacitacion del personal</t>
  </si>
  <si>
    <t xml:space="preserve">Falta de recursos.
Humanos
Fisicos
Financieros. </t>
  </si>
  <si>
    <t xml:space="preserve">Plan Estrategico Institucional </t>
  </si>
  <si>
    <t>Posibilidad de desarticulación del Sistema Gestión Calidad con el Sistema MIPG</t>
  </si>
  <si>
    <t xml:space="preserve">Seguimientos a procesos y procedimientos.
Auditorias internas de calidad y de gestión.
Revisión por la Direccion. </t>
  </si>
  <si>
    <t xml:space="preserve">Posibilidad de demoras en la atención de las PQRDSF recibidas en la entidad mediante los diferentes canales. </t>
  </si>
  <si>
    <t xml:space="preserve">Falta de coordinación y comunicación entre áreas.
Negligencia o descuido. </t>
  </si>
  <si>
    <t>Pérdida de Imagen y credibilidad Institucional.</t>
  </si>
  <si>
    <t>Envio al interesado o solicitante de las piezas grafica para su revisión, posterior se envia al Comité de aprobaciones para que sea autorizada su publicación conforme al procedimiento de gestión de las comunicaciones.</t>
  </si>
  <si>
    <t>Piezas graficas, publicaciones corrigiendo errores.</t>
  </si>
  <si>
    <t xml:space="preserve">Posibilidad de retrasos en la  publicacion de la  informacion  interna y externa. </t>
  </si>
  <si>
    <t>No publicar oportunamente informacion de interes a los diferentes grupos de valor</t>
  </si>
  <si>
    <t>Desarticulación del equipo directivo con los objetivos trazados en la estrategia de la comunicación interna y externa</t>
  </si>
  <si>
    <t xml:space="preserve">Pérdida de Imagen y credibilidad Institucional.
Inefectividad en el trabajo. </t>
  </si>
  <si>
    <t xml:space="preserve">Diligenciar El formato FGC-04 establecido para el control de publicaciones de las comuncaciones según el procedimiento.
</t>
  </si>
  <si>
    <t xml:space="preserve">Aplicacion de procedimientos, manuales y plan de comunicaciones. </t>
  </si>
  <si>
    <t xml:space="preserve">Formato FGC-04
Correos electronicos
</t>
  </si>
  <si>
    <t>Posibilidad de pérdida de la información, daños de  equipos tecnológicos y de confiabilidad de la información</t>
  </si>
  <si>
    <t>Amenaza de un fallo en la tecnologia de la información, tales como el software y Haware en seguridad y privacidad de la información.</t>
  </si>
  <si>
    <t>Daños en el sistema operativo.
Falta de soportes 
Vulneración de la privacidad de  la información 
falta de recursos.</t>
  </si>
  <si>
    <t>Falta de recursos humanos fisicos y financieros.</t>
  </si>
  <si>
    <t>Pérdida de Recursos.</t>
  </si>
  <si>
    <t>Plan Estrategico de Tecnologia de la información (PETI)</t>
  </si>
  <si>
    <t xml:space="preserve">Diligenciamiento de los formatos de tecnologias de la información. </t>
  </si>
  <si>
    <t xml:space="preserve">seguimiento, implementación del plan de acción de las tecnologias de la información </t>
  </si>
  <si>
    <t>Posibiidad de atención inoportuna o tardía de los mantenimientos solicitados al sistema operativo</t>
  </si>
  <si>
    <t>No prestar la debida atencion oportuna a las solicitudes requeridas de mantenimiento preventivo al sistema operativo y  los equipos de computo</t>
  </si>
  <si>
    <t>inadvertencia del problema.
Negligencia o descuido</t>
  </si>
  <si>
    <t xml:space="preserve">Pérdida de recursos
</t>
  </si>
  <si>
    <t>Posibilidad de no dar Respuesta al asunto de la  PQRDSF</t>
  </si>
  <si>
    <t xml:space="preserve">Demoras injustificadas de los plazos establecidos para dar respuesta a los requerimientos de los usuarios. </t>
  </si>
  <si>
    <t xml:space="preserve">Falta al  seguimiento de las PQRDSF.
Afectación en el desarrollo de los procesos de la entidad, 
Demora en la efectividad de la respuesta de la PQRDSF.
</t>
  </si>
  <si>
    <t xml:space="preserve">Demoras 
Falta de seguimiento
Control y autocontrol
</t>
  </si>
  <si>
    <t>Perdida de credibilidad institucional 
Daño de imagen institucional investigaciones, sanciones</t>
  </si>
  <si>
    <t>Generación de alertas automáticas a través del software de PQRDSF, avisos del tiempo de respuesta</t>
  </si>
  <si>
    <t xml:space="preserve">No dar respuesta de fondo conforme a lo solicitado por los usuarios.
Afectación en el desarrollo de los procesos de la entidad, 
.
</t>
  </si>
  <si>
    <t>Desconocimiento de la norma</t>
  </si>
  <si>
    <t xml:space="preserve">
Control de la calidad de las Respuestas</t>
  </si>
  <si>
    <t>Posibilidad de no cumplimiento en las metas establecidas  para el proceso</t>
  </si>
  <si>
    <t>No lograr las metas establecidas en el plan de acción.</t>
  </si>
  <si>
    <t>Insuficiencia  de recursos humanos, financieros, fisicos para atender los  programas y proyectos del plan estrategico institucional
 falta de controles,
 falta de capacitacion del personal.
Mala Planificación.
Sobre carga laboral.
Desconocimiento del proceso</t>
  </si>
  <si>
    <t xml:space="preserve">Falta de recursos humanos financieros fisicos </t>
  </si>
  <si>
    <t>Posibilidad de no escoger la acción pertinente  para la protección de los derechos vulnerados</t>
  </si>
  <si>
    <t>Pérdida de imagen institucional, 
perdida de credibilidad en la Entidad, insatisfacción social</t>
  </si>
  <si>
    <t xml:space="preserve">Corregir los errores cometidos en la escogencia de la acción antes de que se decida el asunto </t>
  </si>
  <si>
    <t>Posibilidad del vencimiento de los términos procesales en la etapa de instrucción.</t>
  </si>
  <si>
    <t>Posibilidad de no respetar el debido proceso.</t>
  </si>
  <si>
    <t xml:space="preserve">Posibilidad de pérdida de información. </t>
  </si>
  <si>
    <t xml:space="preserve">Afectación por la falta de personal por el cumulo de procesos en la delegatura.
Falta de personal calificado y entrenado en materia disciplinaria, por alta rotación de los servidores públicos y personal de apoyo.
Incumplimiento de las normas vigentes legales Constitucionales para el cumplimiento del  objetivo del proceso de vigilancia administrativa  y de instrucción.  
</t>
  </si>
  <si>
    <t>Impunidad, sanciones disciplinarias, pérdida de credibilidad de la Entidad.</t>
  </si>
  <si>
    <t>Demoras en los trámites por fal ta de recursos (humanos, financieros).</t>
  </si>
  <si>
    <t>No respetar las normas de derecho publico  de los sujetos procesales en los procesos disciplinarios en etapa de instrucción</t>
  </si>
  <si>
    <t>Afectación en el desarrollo de los procesos de la entidad,
 decisión no ajustada a derech que podría generar nulidades. 
Aplicación de normas no vigentes. 
Desconocimento de las normas que garantizan  el debido proceso.</t>
  </si>
  <si>
    <t xml:space="preserve">Nulidad de las actuaciones.
 Posibles acciones de tutela por violación al debido proceso. 
</t>
  </si>
  <si>
    <t>Corregir y sanear las actuaciones donde se haya comprobado la vulneración de derechos de los investigados</t>
  </si>
  <si>
    <t>Posibilidad de pérdida de Documentos</t>
  </si>
  <si>
    <t xml:space="preserve">Falta de la cadena de custodía y de seguimiento de la producción de las unidades documentales. </t>
  </si>
  <si>
    <t xml:space="preserve">Falta de conocimiento del procedimiento de la gestión documental.
No devolución de los documentos prestados para consulta.
 Falta  de control. </t>
  </si>
  <si>
    <t xml:space="preserve">Negligencia o descuido en la custodia de los dicumentos. </t>
  </si>
  <si>
    <t>Pérdida de la memoria institucional, investigaciones disciplinarias demandas</t>
  </si>
  <si>
    <t>Revisión y devolución de los documentos prestados con el formato del SGC  guía de afuera  FGD- 08
Circulares internas. Directrices.</t>
  </si>
  <si>
    <t xml:space="preserve">Pérdida de información debido a problemas técnicos de dificil recuperación. </t>
  </si>
  <si>
    <t xml:space="preserve">Problemas técnicos, como incompatibilidad entre los sistemas, poca velocidad para navegar por internet, 
Problemas de seguridad, como accesos no autorizados, inseguridad al ingresar a consultar información. 
deficiencias en las medidas de conservación y protección de la información, eliminacion o daño intencional
vulneración de claves de acceso. </t>
  </si>
  <si>
    <t xml:space="preserve">Inadvertencia del problema
deficiencias en las medidas de conservación y protección de la información, </t>
  </si>
  <si>
    <t xml:space="preserve">Pérdida de la memoria institucional, demora en los procesos, insatisfacción social, pérdida de credibilidad en la entidad
</t>
  </si>
  <si>
    <t>Respaldo diario de la información de la entidad mediante Backup</t>
  </si>
  <si>
    <t>Uso de procedimientos y formatos desactualizados o de versiones anteriores del SGC</t>
  </si>
  <si>
    <t xml:space="preserve">Posibilidad de diligenciamiento de formatos desactualizados </t>
  </si>
  <si>
    <t>Desactualización de los procesos, procedimientos y formatos.
Desconocimiento del Sistema de Gestión de la Calidad.
Cambio normativo</t>
  </si>
  <si>
    <t xml:space="preserve">Control Interno deficiente </t>
  </si>
  <si>
    <t xml:space="preserve">Centralización de la Documentación Oficial del SGC en una Carpeta compartida (pública) para el uso de todos los responsables de su aplicación </t>
  </si>
  <si>
    <t>Asignación insuficiente de recursos para atender los las necesidad misionales e institucionales.  
Falta de planificación para atender las necesidades misionales e institucionales.
Debil gestión en las adquisiciones</t>
  </si>
  <si>
    <t xml:space="preserve">No cumplimiento de los requisitos legales exigidos por la Ley de contratación para la suscripción y celebración de contratos y/o el pago de los mismos </t>
  </si>
  <si>
    <t>falta de seguimiento y revision por parte del comité de contratación.
Deficiencia en la supervisión del contrato.
La no revisión   a las minutas y soportes de la documentación de la contratación.
Ordenar los pagos sobre los contratos sin los soportes respectivos.</t>
  </si>
  <si>
    <t xml:space="preserve">Deficiente supervisión y seguimiento.
</t>
  </si>
  <si>
    <t xml:space="preserve">Investigaciones disciplinarias, sanciones penales, daño de la imagen institucional. </t>
  </si>
  <si>
    <t>Elaboración de lista de chequeo.
Revisión de las actas de supervisión.
Actas del comité de contratación. 
Manual de contratación adoptado por la entidad.</t>
  </si>
  <si>
    <t>Elaboración de cada una de las etapas que llega el proceso pre contractual, contractual y post contractual.</t>
  </si>
  <si>
    <t xml:space="preserve">No publicar 
Publicación  extemporanea.
Publicación de documentación no legible
Publicar documentación diferente a la solicitada </t>
  </si>
  <si>
    <t>Negligencia o descuido</t>
  </si>
  <si>
    <t xml:space="preserve">Investigaciones, sanciones, 
daño de imagen institucional. </t>
  </si>
  <si>
    <t>Verificación  del cumplimiento de los requisitos a traves de una lista de chequeo dependiendo de la modalidad de contratación aplicada
Verificación de las publicaciones</t>
  </si>
  <si>
    <t xml:space="preserve">Lista de Chequeo.
Verificacion de la publicación en el SECOP II  y gestión transparente </t>
  </si>
  <si>
    <t>Nro de contratos celebrados/Nro de contratos publicados*100</t>
  </si>
  <si>
    <t xml:space="preserve">Posibilidad de no disponer de personal suficiente para atender los requerimientos de la comunidad para una buena prestación del servicio. </t>
  </si>
  <si>
    <t>Insatisfacción de los usuarios en el desarrollo de los procesos que adelanta la entidad.
Demora en la ejecución de los procesos por insuficiencia de personal para atender la demanda</t>
  </si>
  <si>
    <t xml:space="preserve">Asignación insuficiente de presupuesto para atender los programas y proyectos del Plan Estrategico Institucional 
Desarticulación del Plan Estrategico de gestión de talento humano, con los demás procesos de gestión de la entidad.
</t>
  </si>
  <si>
    <t>Falta de recurso (humanos, financieros, físicos)</t>
  </si>
  <si>
    <t>* Demora o incumplimiento en la ejecución de los procesos. 
* Daño de imagen, * Pérdida de credibilidad en la Entidad
*Insatisfacción de los usuarios</t>
  </si>
  <si>
    <t xml:space="preserve">Seguimiento a la oferta de servicios que presta la entidad
Seguimiento a las actividades contractuales del personal de apoyo. </t>
  </si>
  <si>
    <t xml:space="preserve">Seguimiento Encuestas de satisfaccion 
Revisión actas de supervisión </t>
  </si>
  <si>
    <t xml:space="preserve">Actas de supervisión. Actas de comité. </t>
  </si>
  <si>
    <t>Personal Contratado/usuarios atendidos *100</t>
  </si>
  <si>
    <t>Posibilidad de no cumplir las metas  establecidas en el plan estrategico institucional</t>
  </si>
  <si>
    <t xml:space="preserve">incumplimiento en los planes de acción establecidos en los diferentes procesos </t>
  </si>
  <si>
    <t xml:space="preserve">Desarticulación entre la alta dirección y el líder del Proceso. 
Falta de Planeación </t>
  </si>
  <si>
    <t>Falta de Planeación institucional</t>
  </si>
  <si>
    <t>Incumplimiento en a metas institucionales</t>
  </si>
  <si>
    <t xml:space="preserve">Seguimiento periódico a los planes y programas </t>
  </si>
  <si>
    <t>Aplicación de acciones de mejoramiento continuo</t>
  </si>
  <si>
    <t xml:space="preserve">Seguimiento a los planes metas e indicadores de gestión </t>
  </si>
  <si>
    <t>Actividades realizadas /Actividades planeadas   *100</t>
  </si>
  <si>
    <t>Posibilidad de Incumplimiento en las metas establecidas  en el plan de accíon de la delegatura.</t>
  </si>
  <si>
    <t>Asignación de recursos  insuficiente para atender los plans de acción establecidos en el Plan Estrategico institucional.
 falta de seguimiento y evaluación 
 falta de capacitacion del personal.
Falta de Planificación 
Sobre carga laboral</t>
  </si>
  <si>
    <t xml:space="preserve">Seguimiento trimestral a las metas establecidas en el plan de acción.
Evaluación de control en cada comité primario durante el trimestre.
</t>
  </si>
  <si>
    <t>Posibilidad de  elección incorrecta de la acción a implementar según requerimiento</t>
  </si>
  <si>
    <t xml:space="preserve">Falta de capacitación
o desconocimiento de requisitos normativos en procesos y procedimientos </t>
  </si>
  <si>
    <t>Verificación de la procedencia y pertinencia de la acción y los anexos aportados por el ciudadano antes de ser presentada.
Seguimiento a las acciones formuladas y desarrolladas.</t>
  </si>
  <si>
    <t xml:space="preserve">Corrección de loidentificar y corregir los errores cometidos en la escogencia de la acción antes de que se decida el asunto. </t>
  </si>
  <si>
    <t xml:space="preserve">Actas de corrección. Memoriales, expedientes  teniendo presente las normas o criterios de intervención como Ministerio Público ante la Jurisdicción competente </t>
  </si>
  <si>
    <t>Posibilidad de Inexactitud en la Asesoría u orientación brindada</t>
  </si>
  <si>
    <t xml:space="preserve">Falta de capacitación
Desconocimiento de la normatividad
</t>
  </si>
  <si>
    <t>Capacitaciones para  la actualización de los requerimientos legales  y rutas de atención.</t>
  </si>
  <si>
    <t xml:space="preserve">Capacitaciones, actualización. </t>
  </si>
  <si>
    <t xml:space="preserve">
Falta de auditores internos capacitados para realizar las auditorias
Desactualización de los procesos y procedimientos
Mala Planificación de las auditorias 
Bajo compromiso de parte de la Alta Dirección</t>
  </si>
  <si>
    <t>Jefe de control Interno</t>
  </si>
  <si>
    <t xml:space="preserve">Aplicación de acciones de mejoramiento cada que se detecte una tendencia no conforme </t>
  </si>
  <si>
    <t>No  evaluar oportunamente los planes de mejoramiento</t>
  </si>
  <si>
    <t>No realizar trimestralmente el seguimiento y evluación a los planes de mejoramiento a los procesos de la entidad.</t>
  </si>
  <si>
    <t>Falta de comunicación y coordinación entre áreas 
Control Interno deficiente</t>
  </si>
  <si>
    <t xml:space="preserve">Evaluacion y seguimiento trimestral a los planes de mejoramiento suscritos por las delegaturas </t>
  </si>
  <si>
    <t>matriz del Plan de Mejoramiento consolidado</t>
  </si>
  <si>
    <t>Jefe de control Interno, Representante de la Dirección para el SGC</t>
  </si>
  <si>
    <t>Revisión permanente de los terminos y etapas de los procesos a través de reuniones de comité primario y las alertas que genera en el link habilitado en la plataforma de PQRDSF.</t>
  </si>
  <si>
    <t>Administrar y salvaguardar la documentación de la Personería de Itagüí, en todas las etapas de su ciclo de vida, mediante la aplicación de lineamientos e instrumentos archivísticos definidos por la normatividad vigente, para constituir la memoria institucional y facilitar el acceso a la información para los fines de la Entidad y los de sus usuarios.</t>
  </si>
  <si>
    <t>PETI</t>
  </si>
  <si>
    <t xml:space="preserve">Posibilidad de no disponer de los recursos necesarios para la adquisición de los bienes y servicos requeridos para la ejecución de los procesos. </t>
  </si>
  <si>
    <t xml:space="preserve">Utilizar información privilegiada o sometida a reserva con fines de obtener un beneficio propio o ajeno.  </t>
  </si>
  <si>
    <t>Posibilidad de concentrar información de determinadas actividades o procesos</t>
  </si>
  <si>
    <t>No cumplir los requerimientos legales  y reglamentarios.</t>
  </si>
  <si>
    <t xml:space="preserve">Falta de honestidad.
Desconocimiento de la normativa.
Utilización indebida de la información  </t>
  </si>
  <si>
    <t>Sanciones penales y civiles .
Investigaciones disciplinarias</t>
  </si>
  <si>
    <t>Ideario ético. Normatividad,
Regimen Penal, Régimen disciplinario y Régimen del empleado publicos.
 Monitoreo a la informacion registrada en el  sistema de información. 
 sensibilizacion de personal a cargo del proceso.</t>
  </si>
  <si>
    <t>Evitar que se materiace  el riesgo</t>
  </si>
  <si>
    <t xml:space="preserve">Tips sobre principios y valores del codigo de etica, concientizacion de los valores institucionales. </t>
  </si>
  <si>
    <t>Auditorias Internas y externas. 
Demanda
Denuncia</t>
  </si>
  <si>
    <t xml:space="preserve">Cero (0)   Fallos judiciales o administrativos ejecutoriados  contra funcionarios de la Personería </t>
  </si>
  <si>
    <t xml:space="preserve">Valerse de  su cargo para  o influir ante otro funcionario con autoridad administrativa, prevaliendose de su cargo para conseguir beneficio economico para si o para un tercero </t>
  </si>
  <si>
    <t>No cumplir los requerimientos legales y reglamentarios.</t>
  </si>
  <si>
    <t xml:space="preserve">Falta de honestidad y ética profesional. 
</t>
  </si>
  <si>
    <t>Afectacion imagen institucional/procesos de investigación</t>
  </si>
  <si>
    <t>Ideario ético. Normatividad,Regimen Penal, Régimen disciplinario y Régimen del empleado public. Monitoreo a la informacion registrada en el  sistema de información.  sensibilizacion de personal a cargo del proceso.</t>
  </si>
  <si>
    <t>Ideario ético. Normatividad,Regimen Penal, Régimen disciplinario y Régimen del empleado publico. Monitoreo a la informacion registrada en el  sistema de información.  sensibilizacion de personal a cargo del proceso.</t>
  </si>
  <si>
    <t xml:space="preserve">Capacitación a los servidores, tema delitos contra la administraciónpública, c+odigo penal vigente </t>
  </si>
  <si>
    <t xml:space="preserve">Listado de assitencia, acta, memorias y evaluación </t>
  </si>
  <si>
    <t>Posibilidad de cobro por realización de un trámite que tiene relación con el cumplimiento de sus funciones</t>
  </si>
  <si>
    <t>Obtener un beneficio economico  por la prestación de un servicio.</t>
  </si>
  <si>
    <t>Moralidad administrativa. 
Eficiencia administrativa</t>
  </si>
  <si>
    <t>Incumplimiento de la misión institucional/ Afectación en la generación o prestación de servicios.</t>
  </si>
  <si>
    <t xml:space="preserve">Afectacion imagen institucional/procesos de investigacion </t>
  </si>
  <si>
    <t>Posibilidad de guardar silencio teniendo conocimiento de la comision de  un hecho ilìcito o ilegal.</t>
  </si>
  <si>
    <t>Que todo servidor público conocedor de un delito tiene la obligación de denunciarlo.</t>
  </si>
  <si>
    <t>Desconocimiento de los mandatos legales</t>
  </si>
  <si>
    <t>Desconocimiento de normas</t>
  </si>
  <si>
    <t>Ideario ético. Normatividad,Regimen Penal, Régimen disciplinario y Régimen del empeado public. Monitoreo a la informacion registrada en el  sistema de información.  sensibilizacion de personal a cargo del proceso.</t>
  </si>
  <si>
    <t xml:space="preserve">Pérdida de valores Institucionales 
Sanciones penales y civiles .
Investigaciones disciplinarias.
</t>
  </si>
  <si>
    <t xml:space="preserve">Publicaciones en descansapantallas y redes internas, carteleras </t>
  </si>
  <si>
    <t>Registro fotografico y publicaciones</t>
  </si>
  <si>
    <t>Posibilidad de utilización o disposición de bienes de la entidad en beneficio propio o de un tercero</t>
  </si>
  <si>
    <t xml:space="preserve">Hacer mal uso de los elementos y bienes de la Entidad </t>
  </si>
  <si>
    <t xml:space="preserve">Desconocimiento de normas, directrices </t>
  </si>
  <si>
    <t xml:space="preserve">El servidor público que utilice los bienes de la entidad de manera indebida. </t>
  </si>
  <si>
    <t xml:space="preserve">Sanciones disciplinarias </t>
  </si>
  <si>
    <t>Reinducción de las circulares internas referentes al buen manejo de los recursos</t>
  </si>
  <si>
    <t xml:space="preserve">Listado de sistencia, correos electronicos y publicaciones en carteleras </t>
  </si>
  <si>
    <t>Incumplimiento al Plan Anual de Auditorias</t>
  </si>
  <si>
    <t xml:space="preserve">Alta rotación de personal </t>
  </si>
  <si>
    <t xml:space="preserve">Falta de credibilidad institucional. 
Incumplimientos de la planeación. </t>
  </si>
  <si>
    <t xml:space="preserve">Informes   plan de mejoramiento
actas </t>
  </si>
  <si>
    <t>Inefectividad en el trabajo
incumplimiento de la planeación-</t>
  </si>
  <si>
    <t>Objetividad en el proceso auditor</t>
  </si>
  <si>
    <t>Falta de capacitación Falta de información
Falta de honestidad</t>
  </si>
  <si>
    <t xml:space="preserve">No se cumpla con el logro de la misión y de los objetivos propuestos, de conformidad con las normas constitucionales y legales vigentes. 
Desmejorar la imagen de la oficina de control interno. </t>
  </si>
  <si>
    <t xml:space="preserve">Sensibilizar  y capacitar  al equipo de trabajo en temas relacionados con el desarrollo, objetividad y transparencia de las auditorias, dejando evidencia de lo actuado. </t>
  </si>
  <si>
    <t>Total de no conformidades/total de auditorias realizadas</t>
  </si>
  <si>
    <t xml:space="preserve">Falta de ética profesional, principios y valores de las personas que ejercen las funciones. 
Necesidad especifica de davidas por parte del servidor publico, por alguna mala situación que se este presentando. 
Falta de Controles por parte de la entidad, que permirtan identificar situaciones de corrupción.
Falta de sensibilización en temas relacionados con principios, valores y estrategias anticorrupción en las entidades públicas. </t>
  </si>
  <si>
    <t>Control Interno deficiente
(Controles, procedimientos, manuales)</t>
  </si>
  <si>
    <t>Nro de riesgos materializados / Nro de riesgos identificados * 100</t>
  </si>
  <si>
    <t>Se realizan campañas de sensibilización a los funcionarios, sobre los valores del Código de integridad de la entidad.</t>
  </si>
  <si>
    <r>
      <rPr>
        <u/>
        <sz val="11"/>
        <rFont val="Arial"/>
        <family val="2"/>
      </rPr>
      <t>Lluvia de ideas</t>
    </r>
    <r>
      <rPr>
        <sz val="11"/>
        <rFont val="Arial"/>
        <family val="2"/>
      </rPr>
      <t xml:space="preserve">
Falta de tiempo para realizar seguimiento permanente a los tiempos de vencimiento de cada PQRD.
Afectación en el desarrollo de los procesos de la entidad, decisión no ajustada a derecho (Vigilancia Administrativa)
Aplicación de normas No vigentes (Vigilancia Administrativa) 
desconocimentp del debido proceso (Vigilancia Administrativa).
Demoras e incumplimientos en la prestación del servicio e insatisfacción social.
inoportunidad en la aplicación de los planes y programas institucionales.</t>
    </r>
  </si>
  <si>
    <t xml:space="preserve">Falta de controles  no aplicación de las normas </t>
  </si>
  <si>
    <t xml:space="preserve">Incumplimiento de la misión institucional/ Afectación en la generación o prestación de servicios./afectacion imagen institucional/procesos de investigacion Incumplimiento de la misión institucional/ Afectación en la generación o prestación de servicios./afectacion imagen institucional/procesos de investigacion </t>
  </si>
  <si>
    <t>rara vez</t>
  </si>
  <si>
    <t>preventivo</t>
  </si>
  <si>
    <t xml:space="preserve"> Manuales y tips del Código de Etica. Capactitacion constante en temas de atenciòn al ciudadano.</t>
  </si>
  <si>
    <t xml:space="preserve">  Cero (0)  Fallos judiciales o administrativos emitidos contra funcionarios de la Personería que impliquen conductas sobre Extralimitarse en el ejercicio  de funciones  o incurrir en  omision de funciones para favorecimiento propio o ajeno</t>
  </si>
  <si>
    <t>zona de alto riesgo</t>
  </si>
  <si>
    <t>Generación de alertas automáticas a través del software de PQRD, avisos del tiempo de respuesta</t>
  </si>
  <si>
    <t>3= entre 76 a 100</t>
  </si>
  <si>
    <t xml:space="preserve"> Manuales y tips del codigo de etica. Capactitacion constante en temas de atenciòn al ciudadano.</t>
  </si>
  <si>
    <t>Posibilidad de ejercer o aceptar Tráfico de influencias, cobrar por realizar acciones por ejercicio de sus funciones amiguismo, persona influyente u otra razon) para obtener un beneficio propio o ajeno.</t>
  </si>
  <si>
    <t>posibilidad de extralimitarse en el ejercicio  de funciones,  ocultar a la Ciudadanía la información  o incurrir en  omision de funciones para favorecimiento propio o ajeno</t>
  </si>
  <si>
    <t>4= Zona de riesgo bajo</t>
  </si>
  <si>
    <t xml:space="preserve">Realizar sensibilizaciones del Código de Integridad. </t>
  </si>
  <si>
    <t>Posibilidad de ocultar a la ciudadanía la información  con La intencion de obtener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</si>
  <si>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
Código de Integridad</t>
  </si>
  <si>
    <t xml:space="preserve">Posibilidad de publicar información errada en las diferentes plataformas de comunicaciones tanto internas como externas de la entidad. 
</t>
  </si>
  <si>
    <t xml:space="preserve">Emitir información  sin la debida verificación, corrección y aprobación por parte del comité de aprobaciones 
</t>
  </si>
  <si>
    <t xml:space="preserve">Desarticulación del equipo directivo con los objetivos trazados en la estrategia de la comunicación interna y externa
comunicaciones imprecisas con antigüedad y vaguedad. 
Exposición de datos personales, hacker, entre otros. </t>
  </si>
  <si>
    <t xml:space="preserve">Desarticulación del equipo directivo con los objetivos trazados en la estrategia de la comunicación interna y externa. 
Comunicaciones extemporaneas con antigüedad y vaguedad 
</t>
  </si>
  <si>
    <t>posibilidad de utilizacion indebida por expertos informáticos de la informacion publicada en redes.</t>
  </si>
  <si>
    <t>Nº de documentos prestados para consulta /Nº de documentos solicitados*100</t>
  </si>
  <si>
    <t>Posibilidad de manejar en forma  irregular y contrario a la ley la   documentacion  y el archivo de la entidad para obtener beneficio propio o a favor de un tercero</t>
  </si>
  <si>
    <t xml:space="preserve">Posibilidad de celebrar contratos sin el lleno de los requisitos legales </t>
  </si>
  <si>
    <t xml:space="preserve">Posibilidad de sanciones enprocesos administrativos sancionatorios o disciplinarios por parte de los de organismos que ejercen vigilancia y control por la no publicación de la información en las diferentes plataformas dispuestas para tales fines. </t>
  </si>
  <si>
    <t>Posibilidad de usar en forma  indebida jurídicamente  y/o apropiarse   de recursos de la entidad para favorecimiento propio o ajeno.</t>
  </si>
  <si>
    <t xml:space="preserve">Jefe de Control Interno </t>
  </si>
  <si>
    <t>Posibilidad de concentrar información de determinadas actividades o procesos en una persona con la intencion de obtener un beneficio propio o ajeno</t>
  </si>
  <si>
    <t xml:space="preserve"> posiblidad de realizar compras o adquisicion de suministros por valores superiores a los del mercado con la intencion de obtener un beneficio para si o para otra persona</t>
  </si>
  <si>
    <t>Fallas y/o problemas con el Proveedor del Hosting.
Picos de traficos.
Fallas de Seguridad</t>
  </si>
  <si>
    <t>menor</t>
  </si>
  <si>
    <t xml:space="preserve">8=Zona de riesgo alta. Reducir el riesgo. Evitaar el riesgo compartir o </t>
  </si>
  <si>
    <t>4= zona de riesgo baja</t>
  </si>
  <si>
    <t>Interés de favorecer a un tercero u obtener un beneficio propio (económico, personal, laboral, familiar o de otra índole)</t>
  </si>
  <si>
    <t xml:space="preserve">Incumplimiento de la misión institucinal/afectación en la generación o prestación de servicios/afectación. </t>
  </si>
  <si>
    <t>Código de integridad de la Personería</t>
  </si>
  <si>
    <r>
      <t xml:space="preserve">No Realizar las solicitudes a tiempo.
</t>
    </r>
    <r>
      <rPr>
        <b/>
        <sz val="11"/>
        <rFont val="Arial"/>
        <family val="2"/>
      </rPr>
      <t xml:space="preserve">No Atender oportunamente los requerimientos y/o solicitudes.
</t>
    </r>
    <r>
      <rPr>
        <sz val="11"/>
        <rFont val="Arial"/>
        <family val="2"/>
      </rPr>
      <t xml:space="preserve">
No hacer y/o atender las solicitudes de mantenimiento. 
</t>
    </r>
  </si>
  <si>
    <t xml:space="preserve">Semestral </t>
  </si>
  <si>
    <t>Posibilidad de extralimitarse en el ejercicio  de funciones  o incurrir en  omision de funciones para favorecimiento propio o ajeno</t>
  </si>
  <si>
    <t>po0sibilidad de ocultar a la ciudadanía la información  con La intencion de obtener beneficio propio o ajeno</t>
  </si>
  <si>
    <t>posibilidad de ejercer o aceptar Tráfico de influencias, (amiguismo, persona influyenteu otra razon) para obtener un beneficio propio o ajeno.</t>
  </si>
  <si>
    <t xml:space="preserve">Posibilidad de cobro por realización del trámite, concucion </t>
  </si>
  <si>
    <t>Posibilidad de Guardar silencio teniendo conocimiento de la comision de  un hecho ilìcito o ilegal para favorecemiento propio o de un tercero</t>
  </si>
  <si>
    <t>documentac</t>
  </si>
  <si>
    <t>Posibilidad de desactualizacion de la Web Institucional</t>
  </si>
  <si>
    <t>posibilidad de caídas del sitio web institucional</t>
  </si>
  <si>
    <t>Posibilidad de uso indebido de la información en beneficio propio o de un tercero</t>
  </si>
  <si>
    <t>Posibilidad de ejercer o aceptar Tráfico de influencias, (amiguismo, persona influyente u otra razon) para obtener un beneficio propio o ajeno.</t>
  </si>
  <si>
    <t>Posibilidad de vulnerar derechos humanos en procesos penales y de familia debido al alto volumen de procesos</t>
  </si>
  <si>
    <t xml:space="preserve">Unidades administrativas sin claridad para alcanzar sus objetivos
Afectación en el desarrollo de los procesos de la entidad
Desarticulación de los sistemas MIPG.
Desactualización de los procesos y procedimientos
</t>
  </si>
  <si>
    <t xml:space="preserve">
Unidades administrativas sin claridad para alcanzar sus objetivos</t>
  </si>
  <si>
    <t>Violacion de los derechos de los sujetos procesales, perdida de credibilidad en la Entidad, insatisfacción social</t>
  </si>
  <si>
    <t xml:space="preserve">Posibilidad de incumplir al deber como garantes del debido proceso en las actuaciones judiciales y administrativas por desconocimiento de la norma.               </t>
  </si>
  <si>
    <t>Demoras e incumplimientos en la prestación del servicio 
 insatisfacción social
inoportunidad en la aplicación de los planes y programas institucionales.
Desconocimiento del Proceso, 
Desconocimiento de la normatividad
, falta de idoneidad y competencia</t>
  </si>
  <si>
    <t xml:space="preserve">Desconocimiento del Proceso, </t>
  </si>
  <si>
    <t>Violaciones al debido proceso, fallos injustos, insatisfacción social, perdida de credibilidad en la Entidad y en la justicia</t>
  </si>
  <si>
    <t xml:space="preserve">El líder del proceso mediante comité Primario deja establecido que validará los procesos de penal y familia en los cuales se denuncien, detecten o presuman violaciones de derechos humanos y en caso de observar alguna vulneración, se establecen las acciones requeridas para que el responsable ejecute las mejoras pertinentes.  </t>
  </si>
  <si>
    <t>Hacer las solicitudes pertientes a los jueces para que cesen las violaciones a los derechos humanos y se repare a las victimas</t>
  </si>
  <si>
    <t>Solicitudes, oficios, memoriales, en las carpetas de procesos de penal y familia</t>
  </si>
  <si>
    <t>Nº de Intervenciones en procesos Penales  y de Familia/Nº de Intervenciones requeridas y programadas X 100</t>
  </si>
  <si>
    <t>,,,</t>
  </si>
  <si>
    <t xml:space="preserve">MAPA DE RIESGOS   </t>
  </si>
  <si>
    <t>Falta de coordinación y comunicación entre Áreas</t>
  </si>
  <si>
    <t>Generación de alertas automáticas a través del software de PQRD, avisos del tiempo de repuesta</t>
  </si>
  <si>
    <t>Versión: 06</t>
  </si>
  <si>
    <t>Fecha: 01/09/2024</t>
  </si>
  <si>
    <t>Versión: 03</t>
  </si>
  <si>
    <t>Fecha: 1/09/2024</t>
  </si>
  <si>
    <t xml:space="preserve">Criterios para definir el nivel del impacto </t>
  </si>
  <si>
    <t xml:space="preserve">AFECTACIÓN REPUTACIONAL </t>
  </si>
  <si>
    <t>Leve 20%</t>
  </si>
  <si>
    <t>Menor 40%</t>
  </si>
  <si>
    <t>Moderado 60%</t>
  </si>
  <si>
    <t>Mayor 80%</t>
  </si>
  <si>
    <t xml:space="preserve">Catastrófico 100% </t>
  </si>
  <si>
    <t xml:space="preserve">AFECTACIÓN </t>
  </si>
  <si>
    <t>Afectación menor a 10 SMLMV</t>
  </si>
  <si>
    <t xml:space="preserve">Entre 10 y 50 </t>
  </si>
  <si>
    <t xml:space="preserve">Mayor a 500 </t>
  </si>
  <si>
    <t>Entre 50 y 100</t>
  </si>
  <si>
    <t>Entre 100 y 500</t>
  </si>
  <si>
    <t xml:space="preserve">El riesgo afecta la imagen de algún área de la Entidad </t>
  </si>
  <si>
    <t>El riesgo afecta la imagen de la Entidad internamente, de conocimiento general a nivel interno.</t>
  </si>
  <si>
    <t>El riesgo afecta la imagen de la Entidad con algunos usuario de relevancia frente al logro de los objetivos</t>
  </si>
  <si>
    <t xml:space="preserve">El riesgo afecta la imagen de la Entidad  a nivel administrativo, con efecto publicitario a nivel departamental </t>
  </si>
  <si>
    <t>El riesgo afecta la imagen de la Entidad a nivel nacional con efecto publitario a nivel pais</t>
  </si>
  <si>
    <t xml:space="preserve">Cuando se presenten ambos impactos para un riesgo, tanto economico como reputacional, con diferentes niveles se debe tomar el nivel más alto, sí por ejemplo: para el riesgo identificado  se define un impacto economico en nivel insignificante e impacto reputacional en nivel moderado, se tomará eñ más alto, en este caso sería el nivel moderado </t>
  </si>
  <si>
    <t>Muy Baja</t>
  </si>
  <si>
    <t>Baja</t>
  </si>
  <si>
    <t>Media</t>
  </si>
  <si>
    <t>Alta</t>
  </si>
  <si>
    <t xml:space="preserve">Muy Alta </t>
  </si>
  <si>
    <t xml:space="preserve">La actividad que conlleva el riesgo se ejecuta como máximo 2 veces al año </t>
  </si>
  <si>
    <t>Frecuencia de la Actividad</t>
  </si>
  <si>
    <t xml:space="preserve">Probabilidad </t>
  </si>
  <si>
    <t xml:space="preserve">Tabla de Probabilidad </t>
  </si>
  <si>
    <t xml:space="preserve">La actividad que conlleva el riesgo se ejecuta de 3 a 2 veces al año </t>
  </si>
  <si>
    <t xml:space="preserve">La actividad que conlleva el riesgo se ejecuta de 24 a 500 veces al año </t>
  </si>
  <si>
    <t xml:space="preserve">La actividad que conlleva el riesgo se ejecuta minimo 500 veces al año y máximo 5000 veces al año </t>
  </si>
  <si>
    <t xml:space="preserve">La actividad que conlleva el riesgo se ejecuta más de 5000 veces al año </t>
  </si>
  <si>
    <r>
      <rPr>
        <b/>
        <sz val="10"/>
        <rFont val="Arial"/>
        <family val="2"/>
      </rPr>
      <t>30/09/2024</t>
    </r>
    <r>
      <rPr>
        <sz val="10"/>
        <rFont val="Arial"/>
        <family val="2"/>
      </rPr>
      <t>, las auditorias se vienen realizando deacuerdo al Plan anual de auditorias
Atención al Usuario
Gestión de las Comunicaciones y
 Tecnologías de la Información
Gestión del talento Humano
Gestión Bienes y Servicios
Vigilancia Administrativa
Penal y Familia
Los informes se pueden evidenciar en sede electrónica en la siguiente ruta Informes de gestión,  evaluación y Auditoria año 2024,  en el siguiente LinK: https://personeriaitagui.gov.co/transparencia/informes_gestion/Six 
Nº de auditorías realizadas oportunamente/Nº de auditorías programadas X 100  con un avance del    63% 7/11</t>
    </r>
  </si>
  <si>
    <r>
      <rPr>
        <b/>
        <sz val="10"/>
        <rFont val="Arial"/>
        <family val="2"/>
      </rPr>
      <t xml:space="preserve">30/06/2024 </t>
    </r>
    <r>
      <rPr>
        <sz val="10"/>
        <rFont val="Arial"/>
        <family val="2"/>
      </rPr>
      <t>Las evaluaciones a los planes de mejoramientose encuentran públicados en la sede electronica  ofical de la Entidad, Una vez avaluado cada uno de los procesos en cada una de sus aéreas por tipo de acciones  implementadas, se presenta el siguiente estado actual de las mismas con corte 30 de junio de 2024 el cual se resume a continuación:
 Total Acciones de mejora 46
total acciones cumplidas 6
Tortal Acciones en abiertas en proceso 40
Total Acciones Correctivas 29
Total Acciones Preventivas 17
Por tal motivo este riesgo de incumplimiento no se materializado</t>
    </r>
  </si>
  <si>
    <r>
      <rPr>
        <b/>
        <sz val="10"/>
        <rFont val="Arial"/>
        <family val="2"/>
      </rPr>
      <t xml:space="preserve">30/08/2024, </t>
    </r>
    <r>
      <rPr>
        <sz val="10"/>
        <rFont val="Arial"/>
        <family val="2"/>
      </rPr>
      <t xml:space="preserve">se tiene cero no conformidades/ Sobre el total de auditorias realizadas
</t>
    </r>
    <r>
      <rPr>
        <b/>
        <sz val="10"/>
        <rFont val="Arial"/>
        <family val="2"/>
      </rPr>
      <t xml:space="preserve">
30/04/2024 </t>
    </r>
    <r>
      <rPr>
        <sz val="10"/>
        <rFont val="Arial"/>
        <family val="2"/>
      </rPr>
      <t>se tiene como indicador Total de no conformidades/total de auditorias realizadas, se tiene Cero 0% No Conformidades</t>
    </r>
    <r>
      <rPr>
        <b/>
        <sz val="10"/>
        <rFont val="Arial"/>
        <family val="2"/>
      </rPr>
      <t xml:space="preserve"> </t>
    </r>
    <r>
      <rPr>
        <sz val="10"/>
        <rFont val="Arial"/>
        <family val="2"/>
      </rPr>
      <t>de  afectación reputacional o económica   por presentar informes de auditoria no ajustados a la realidad con el fin de favorecer un interés particular.
Por tal motivo este riesgo de incumplimiento no se materializado</t>
    </r>
  </si>
  <si>
    <r>
      <rPr>
        <b/>
        <sz val="10"/>
        <rFont val="Arial"/>
        <family val="2"/>
      </rPr>
      <t>30/08/2024</t>
    </r>
    <r>
      <rPr>
        <sz val="10"/>
        <rFont val="Arial"/>
        <family val="2"/>
      </rPr>
      <t xml:space="preserve">, revisados los sistemas de información PQRSD, .  Se tiene como  indicador Cero (0)   Fallos judiciales o administrativos ejecutoriados  contra funcionarios de la Personería,  con el proposito de Utilizar información privilegiada o sometida a reserva con fines de obtener un beneficio propio o ajeno. dentro de los el segundo cuatrimestre no se tiene evidencia que se  haya violentado la reserva legal, 
</t>
    </r>
    <r>
      <rPr>
        <b/>
        <sz val="10"/>
        <rFont val="Arial"/>
        <family val="2"/>
      </rPr>
      <t xml:space="preserve">30/04/2024 </t>
    </r>
    <r>
      <rPr>
        <sz val="10"/>
        <rFont val="Arial"/>
        <family val="2"/>
      </rPr>
      <t xml:space="preserve">Registrados los sistemas de información. </t>
    </r>
    <r>
      <rPr>
        <b/>
        <sz val="10"/>
        <rFont val="Arial"/>
        <family val="2"/>
      </rPr>
      <t xml:space="preserve"> </t>
    </r>
    <r>
      <rPr>
        <sz val="10"/>
        <rFont val="Arial"/>
        <family val="2"/>
      </rPr>
      <t>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t>
    </r>
  </si>
  <si>
    <t xml:space="preserve">A partir del 01/01/2025 hasta la fecha 31/03/2025 el riesgo planteado no se ha materializado debido a que todas las actividades programadas y / o solicitadas se han cumplido completamente. Esto se basa en la información presentada, solicitada y proporcionada durante el transcurso del trimestre a la Delegatura. Además podemos calcular el porcentaje de cumplimiento utilizando la fórmula: (32/32) *100=100%. Esto indica que se han cumplido todas l actividades programadas, lo que representa un cumplimiento del 100%. </t>
  </si>
  <si>
    <r>
      <t>Hasta la fecha actual, 31/03/2025</t>
    </r>
    <r>
      <rPr>
        <sz val="12"/>
        <rFont val="Arial"/>
        <family val="2"/>
      </rPr>
      <t>. El riesgo planteado no se ha materializado. Esto se debe a que se han seguido las rutas trazadas y se han tomado las decisiones adecuadas en relación con el desarrollo de las actividades, asesorías, respuestas, diligencias y otras acciones, todo en cumplimiento de la ley. (0/0)*100=0%</t>
    </r>
  </si>
  <si>
    <r>
      <t>El 31/03/2025</t>
    </r>
    <r>
      <rPr>
        <sz val="12"/>
        <rFont val="Arial"/>
        <family val="2"/>
      </rPr>
      <t xml:space="preserve"> se puede afirmar que el riesgo planteado no se materializo, ya que no se presentaron inexactitudes ni mala orientación al brindar el acompañamiento al usuario consultante. Además podemos calcular el porcentaje de cumplimiento utilizando la fórmula: (260/260)*100=100% esto indica que todas las interacciones con el usuario consultante fueron precisas y orientadas correctamente, lo que representa un cumplimiento del 100%</t>
    </r>
  </si>
  <si>
    <t xml:space="preserve">30 de marzo. Las PQRS entrantes durante el primer trimestre se otorgo respuesta dentro de los términos establecidos, por lo que no se materializó el riesgo. </t>
  </si>
  <si>
    <t xml:space="preserve">30 de marzo. Se realizó la verificación de la calidad de la respuesta  mediante acta y el formato establecido, evidenciando que se dio respuesta en calidad, por lo que no se materializó el riesgo. </t>
  </si>
  <si>
    <t xml:space="preserve">30 de marzo, durante el primer trimestre se realizó seguimiento a las encuestas de satisfacción donde se tiene una meta del 100% y no se materializo el riesgo. </t>
  </si>
  <si>
    <t>30/03/2025 para este primer trimestre se realizaron todas las consultas en las carpetas prestadas y fueron devueltas en los términos establecidos por lo que no se matrializo el riesgo.</t>
  </si>
  <si>
    <t>30/03/2025  Se realizaron todas las copias de seguridad durante el primer trimestre del año, sin que se materializará el riesgo.</t>
  </si>
  <si>
    <t xml:space="preserve">30/03/2025 se evidencia que se estan utilizando los formatos de la carpeta correspondiente. Por lo que no se ha materializado el riesgo. </t>
  </si>
  <si>
    <r>
      <rPr>
        <b/>
        <sz val="10"/>
        <rFont val="Arial"/>
        <family val="2"/>
      </rPr>
      <t>31/03/2025</t>
    </r>
    <r>
      <rPr>
        <sz val="10"/>
        <rFont val="Arial"/>
        <family val="2"/>
      </rPr>
      <t xml:space="preserve">: Se evidencia mediante control trimestral que se cumplió con el 100% de las metas establecidas, por lo tanto de acuerdo con el indicador: Nro. De actividades cumplidas/ Nro. de actividades programadas*100  *100), no se materializó el riesgo.
Se realizan las actividades programadas dentro del plan de acción, que se le hace seguimiento de manera mensual, trimestral, semestral o anual.
</t>
    </r>
    <r>
      <rPr>
        <b/>
        <sz val="10"/>
        <rFont val="Arial"/>
        <family val="2"/>
      </rPr>
      <t/>
    </r>
  </si>
  <si>
    <r>
      <rPr>
        <b/>
        <sz val="10"/>
        <color rgb="FFFF0000"/>
        <rFont val="Arial"/>
        <family val="2"/>
      </rPr>
      <t xml:space="preserve"> </t>
    </r>
    <r>
      <rPr>
        <b/>
        <sz val="10"/>
        <rFont val="Arial"/>
        <family val="2"/>
      </rPr>
      <t>30/03/2025:</t>
    </r>
    <r>
      <rPr>
        <sz val="10"/>
        <rFont val="Arial"/>
        <family val="2"/>
      </rPr>
      <t xml:space="preserve">Se evidencia a través de la formula Nro. de acciones presentadas /Nro. Acciones rechazadas y/o  inadmitidas*100, que de 7 acciones  presentadas, ninguna fue rechazada ni inadmitida, por lo tanto NO  se materializó el riesgo.  (evi. sistema PQRS y SISGED)     </t>
    </r>
    <r>
      <rPr>
        <sz val="10"/>
        <color rgb="FFFF0000"/>
        <rFont val="Arial"/>
        <family val="2"/>
      </rPr>
      <t xml:space="preserve">     </t>
    </r>
  </si>
  <si>
    <r>
      <rPr>
        <b/>
        <sz val="10"/>
        <rFont val="Arial"/>
        <family val="2"/>
      </rPr>
      <t>30/03/2025</t>
    </r>
    <r>
      <rPr>
        <sz val="10"/>
        <rFont val="Arial"/>
        <family val="2"/>
      </rPr>
      <t xml:space="preserve"> Se publicó en el SECOP II el plan de adquisiciones en términos de Ley, por lo que no se materializó el riesgo. 
</t>
    </r>
    <r>
      <rPr>
        <b/>
        <sz val="10"/>
        <rFont val="Arial"/>
        <family val="2"/>
      </rPr>
      <t/>
    </r>
  </si>
  <si>
    <r>
      <rPr>
        <b/>
        <sz val="10"/>
        <color theme="1"/>
        <rFont val="Arial"/>
        <family val="2"/>
      </rPr>
      <t xml:space="preserve">30/03/2025 </t>
    </r>
    <r>
      <rPr>
        <sz val="10"/>
        <color theme="1"/>
        <rFont val="Arial"/>
        <family val="2"/>
      </rPr>
      <t xml:space="preserve">No se materializo el riesgo, se evidencia en la Platforma del  SECOP II la publicación de los contratos realizados en el primer trimestre del 2025
</t>
    </r>
    <r>
      <rPr>
        <b/>
        <sz val="10"/>
        <color theme="1"/>
        <rFont val="Arial"/>
        <family val="2"/>
      </rPr>
      <t/>
    </r>
  </si>
  <si>
    <r>
      <rPr>
        <b/>
        <sz val="10"/>
        <color theme="1"/>
        <rFont val="Arial"/>
        <family val="2"/>
      </rPr>
      <t>30/03/2025</t>
    </r>
    <r>
      <rPr>
        <sz val="10"/>
        <color theme="1"/>
        <rFont val="Arial"/>
        <family val="2"/>
      </rPr>
      <t xml:space="preserve"> Se publicaron en su totalidad los contratos realizados en el primer trimestre del año 2025, por lo tanto no se materializó el riesgo 
</t>
    </r>
    <r>
      <rPr>
        <sz val="10"/>
        <color theme="1"/>
        <rFont val="Arial"/>
        <family val="2"/>
      </rPr>
      <t xml:space="preserve">
</t>
    </r>
    <r>
      <rPr>
        <b/>
        <sz val="10"/>
        <color theme="1"/>
        <rFont val="Arial"/>
        <family val="2"/>
      </rPr>
      <t/>
    </r>
  </si>
  <si>
    <t xml:space="preserve">30/03/2025 Se han registrado los sistemas, evidenciando un indicador del 0% en fallos judiciales o administrativos contra funcionarios de la Personería durante los ultimos tres meses del año. En consecuencia, a la fecha, el riesgo identificado no se ha materializado.
</t>
  </si>
  <si>
    <r>
      <t xml:space="preserve">30/03/2025                            </t>
    </r>
    <r>
      <rPr>
        <sz val="10"/>
        <rFont val="Arial"/>
        <family val="2"/>
      </rPr>
      <t xml:space="preserve">Al corte del trimestre, se han practicado las pruebas dentro de los términos procesales y no ha operado el fenómeno de la prescripción en ningún proceso disciplinario-Insufiencia de personal ha impedido avance en el impulso de decisiones de fondo en procesos ya finalizados, sin riesgo de prescripción.   </t>
    </r>
  </si>
  <si>
    <r>
      <t xml:space="preserve">30/03/2025                            </t>
    </r>
    <r>
      <rPr>
        <sz val="10"/>
        <rFont val="Arial"/>
        <family val="2"/>
      </rPr>
      <t xml:space="preserve">No se han presentado nulidades de oficio o a solicitud de parte-Se ha garantizado el debido proceso en todas las actuaciones procesales.  </t>
    </r>
  </si>
  <si>
    <r>
      <rPr>
        <b/>
        <sz val="10"/>
        <color rgb="FF000000"/>
        <rFont val="Arial"/>
        <family val="2"/>
      </rPr>
      <t>30/03/2025</t>
    </r>
    <r>
      <rPr>
        <sz val="10"/>
        <color rgb="FF000000"/>
        <rFont val="Arial"/>
        <family val="2"/>
      </rPr>
      <t xml:space="preserve"> Tras un análisis de los procesos de la entidad, se verifica que el riesgo identificado no se ha materializado.</t>
    </r>
  </si>
  <si>
    <r>
      <t xml:space="preserve">30/03/2025 </t>
    </r>
    <r>
      <rPr>
        <sz val="10"/>
        <color rgb="FF000000"/>
        <rFont val="Arial"/>
        <family val="2"/>
      </rPr>
      <t>Conforme a la revisión realizada, se evidencia que para la la vigencia 2025 se proyectó la ejecución de 40 actividades dentro de los planes de acción de cada una de las Delegaturas y procesos misionales de la entidad. De estas para el presente Trimestre se debian ejecutar 26 actividades, de las cuales se ejecutaron 25 actividades incumpliendo por parte de la Delegatura de Derechos Humanos en la Actividad  "Socializar y promocionar el modelo ONU en las instituciones educativas oficiales y privadas"</t>
    </r>
  </si>
  <si>
    <r>
      <rPr>
        <b/>
        <sz val="10"/>
        <rFont val="Arial"/>
        <family val="2"/>
      </rPr>
      <t xml:space="preserve">30/04/2025 </t>
    </r>
    <r>
      <rPr>
        <sz val="10"/>
        <rFont val="Arial"/>
        <family val="2"/>
      </rPr>
      <t>Durante el periodo comprendido entre enero y Marzo de 2025, se realizó el registro y monitoreo de los sistemas de información relacionados con el manejo de datos confidenciales y recursos institucionales.
En este periodo no se ha presentado ningún caso de vulneración de la reserva legal, lo que indica que el riesgo no se ha materializado y las medidas de prevención y control han sido efectivas.</t>
    </r>
  </si>
  <si>
    <r>
      <rPr>
        <b/>
        <sz val="10"/>
        <rFont val="Arial"/>
        <family val="2"/>
      </rPr>
      <t>30/04/2025</t>
    </r>
    <r>
      <rPr>
        <sz val="10"/>
        <rFont val="Arial"/>
        <family val="2"/>
      </rPr>
      <t xml:space="preserve"> Durante los primeros cuatro meses del año 2025, se han registrado y monitoreado los sistemas de información institucional, verificando el cumplimiento de los principios de publicidad y transparencia en la gestión de la información.
Con base en lo anterior, se concluye que a la fecha el riesgo no se ha materializado, manteniéndose bajo control gracias a las medidas implementadas para garantizar el acceso oportuno y transparente a la información pública.</t>
    </r>
  </si>
  <si>
    <r>
      <rPr>
        <b/>
        <sz val="10"/>
        <rFont val="Arial"/>
        <family val="2"/>
      </rPr>
      <t xml:space="preserve">30/03/2025 </t>
    </r>
    <r>
      <rPr>
        <sz val="10"/>
        <rFont val="Arial"/>
        <family val="2"/>
      </rPr>
      <t>Durante el primer trimestre, se ha materializado el riesgo mencionado, dado que la información publicada sobre un lugar para la
capacitación de oratoria cambió a última hora, por razones ajenas a la entidad.
Este resultado no se pudo prever desde el área de comunicaciones, ya que se
cumplió con los pasos del
Procedimiento para la Gestión de las Comunicaciones, enviándose al WhatsApp de Aprobaciones Personería,
como consta en el Informe Trimestral de Publicación – Primer Trimestre
(\\192.168.2.6\Comunicaciones\2025\2.
PLANEACIÓN INSTITUCIONAL\4
INFORMES TRIMESTRALES\PRIMER
TRIMESTRE).</t>
    </r>
  </si>
  <si>
    <r>
      <rPr>
        <b/>
        <sz val="10"/>
        <rFont val="Arial"/>
        <family val="2"/>
      </rPr>
      <t>30/03/2025</t>
    </r>
    <r>
      <rPr>
        <sz val="10"/>
        <rFont val="Arial"/>
        <family val="2"/>
      </rPr>
      <t xml:space="preserve"> Durante el presente trimestre, no se han registrado retrasos en la
publicación de la información solicitada a Gestión de las Comunicaciones. Este resultado refleja la eficiencia y la efectividad de los procesos y procedimientos establecidos para gestionar y divulgar la información de manera oportuna.</t>
    </r>
  </si>
  <si>
    <r>
      <rPr>
        <b/>
        <sz val="10"/>
        <rFont val="Arial"/>
        <family val="2"/>
      </rPr>
      <t>30/04/2025</t>
    </r>
    <r>
      <rPr>
        <sz val="10"/>
        <rFont val="Arial"/>
        <family val="2"/>
      </rPr>
      <t xml:space="preserve"> No se ha utilizado de manera indebida la información publicada en
redes sociales u otros medios por parte de expertos informáticos.</t>
    </r>
  </si>
  <si>
    <t>30/04/2025 Durante los primeros cuatro meses del año 2024, se realizó el registro y verificación de los sistemas de información institucional. 
A la fecha, no se ha evidenciado ninguna vulneración de la reserva legal, lo cual indica que el riesgo no se ha materializado y que los mecanismos de control implementados han sido eficaces para prevenir el uso indebido de la información.</t>
  </si>
  <si>
    <r>
      <rPr>
        <b/>
        <sz val="10"/>
        <rFont val="Arial"/>
        <family val="2"/>
      </rPr>
      <t xml:space="preserve">30/06/2025, </t>
    </r>
    <r>
      <rPr>
        <sz val="10"/>
        <rFont val="Arial"/>
        <family val="2"/>
      </rPr>
      <t xml:space="preserve">No se ha materializado este riesgo por parte de la Delegatura Penal y Familia dado que no se presentaron denuncias. Ni se detectaron y tampoco se presumieron violaciones de derechos humanos en las intervenciones de los procesos de Penal y Fmilia. Meta ciumplida 100%  de 181 solicitudes de intervención en procesos Penales y de Familia se realizaron 1181intervenciones. </t>
    </r>
    <r>
      <rPr>
        <b/>
        <sz val="10"/>
        <rFont val="Arial"/>
        <family val="2"/>
      </rPr>
      <t xml:space="preserve">          (181/181*100) =100%   31/03/2025</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114 solicitudes de intervención en procesos Penales y de Familia se realizaron 114 intervenciones.           </t>
    </r>
    <r>
      <rPr>
        <b/>
        <sz val="10"/>
        <rFont val="Arial"/>
        <family val="2"/>
      </rPr>
      <t xml:space="preserve">(114/114*100) =100%   </t>
    </r>
  </si>
  <si>
    <r>
      <rPr>
        <b/>
        <sz val="10"/>
        <rFont val="Arial"/>
        <family val="2"/>
      </rPr>
      <t>30/06/2025</t>
    </r>
    <r>
      <rPr>
        <sz val="10"/>
        <rFont val="Arial"/>
        <family val="2"/>
      </rPr>
      <t>, No se ha materializado este riesgo por parte de la Delegatura Penal y Familia dado que no se presentaron denuncias. Ni se detectaron y tampoco se presumieron violaciones de derechos humanos en las intervenciones de los procesos de Penal y Fmilia. Meta ciumplida 100%  de181 solicitudes de intervención en procesos Penales y de Familia se realizaron 181 intervenciones</t>
    </r>
    <r>
      <rPr>
        <b/>
        <sz val="10"/>
        <rFont val="Arial"/>
        <family val="2"/>
      </rPr>
      <t xml:space="preserve"> (181/181*100) =100%</t>
    </r>
    <r>
      <rPr>
        <sz val="10"/>
        <rFont val="Arial"/>
        <family val="2"/>
      </rPr>
      <t xml:space="preserve">                 </t>
    </r>
    <r>
      <rPr>
        <b/>
        <sz val="10"/>
        <rFont val="Arial"/>
        <family val="2"/>
      </rPr>
      <t>31/03/202</t>
    </r>
    <r>
      <rPr>
        <sz val="10"/>
        <rFont val="Arial"/>
        <family val="2"/>
      </rPr>
      <t xml:space="preserve">5, No se ha materializado este riesgo por parte de la Delegatura Penal y Familia dado que no se presentaron denuncias. Ni se detectaron y tampoco se presumieron violaciones de derechos humanos en las intervenciones de los procesos de Penal y Fmilia. Meta ciumplida 100%  de114 solicitudes de intervención en procesos Penales y de Familia se realizaron 114 intervenciones </t>
    </r>
    <r>
      <rPr>
        <b/>
        <sz val="10"/>
        <rFont val="Arial"/>
        <family val="2"/>
      </rPr>
      <t xml:space="preserve">(114/114*100) =100% </t>
    </r>
  </si>
  <si>
    <r>
      <rPr>
        <b/>
        <sz val="10"/>
        <rFont val="Arial"/>
        <family val="2"/>
      </rPr>
      <t xml:space="preserve">30/06/2025, </t>
    </r>
    <r>
      <rPr>
        <sz val="10"/>
        <rFont val="Arial"/>
        <family val="2"/>
      </rPr>
      <t>No se ha materializado este riesgo por parte de la Delegatura Penal y Familia dado que no se presentaron denuncias. Ni se detectaron y tampoco se presumieron violaciones de derechos humanos en las intervenciones de los procesos de Penal y Fmilia. Meta ciumplida 100%  de181 solicitudes de intervención en procesos Penales y de Familia</t>
    </r>
    <r>
      <rPr>
        <b/>
        <sz val="10"/>
        <rFont val="Arial"/>
        <family val="2"/>
      </rPr>
      <t xml:space="preserve"> </t>
    </r>
    <r>
      <rPr>
        <sz val="10"/>
        <rFont val="Arial"/>
        <family val="2"/>
      </rPr>
      <t xml:space="preserve">se realizaron 181 intervenciones </t>
    </r>
    <r>
      <rPr>
        <b/>
        <sz val="10"/>
        <rFont val="Arial"/>
        <family val="2"/>
      </rPr>
      <t>(181/181*100) =100%                 31/03/2025</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de114 solicitudes de intervención en procesos Penales y de Familia se realizaron 114 intervenciones </t>
    </r>
    <r>
      <rPr>
        <b/>
        <sz val="10"/>
        <rFont val="Arial"/>
        <family val="2"/>
      </rPr>
      <t>(114/114*100)</t>
    </r>
    <r>
      <rPr>
        <sz val="10"/>
        <rFont val="Arial"/>
        <family val="2"/>
      </rPr>
      <t xml:space="preserve"> </t>
    </r>
    <r>
      <rPr>
        <b/>
        <i/>
        <sz val="10"/>
        <rFont val="Arial"/>
        <family val="2"/>
      </rPr>
      <t xml:space="preserve">=100%  </t>
    </r>
  </si>
</sst>
</file>

<file path=xl/styles.xml><?xml version="1.0" encoding="utf-8"?>
<styleSheet xmlns="http://schemas.openxmlformats.org/spreadsheetml/2006/main">
  <numFmts count="1">
    <numFmt numFmtId="164" formatCode="d\ &quot;de&quot;\ mmmm\ &quot;de&quot;\ yyyy"/>
  </numFmts>
  <fonts count="57">
    <font>
      <sz val="10"/>
      <name val="Arial"/>
    </font>
    <font>
      <sz val="11"/>
      <color theme="1"/>
      <name val="Calibri"/>
      <family val="2"/>
      <scheme val="minor"/>
    </font>
    <font>
      <sz val="10"/>
      <name val="Arial"/>
      <family val="2"/>
    </font>
    <font>
      <b/>
      <sz val="10"/>
      <name val="Arial"/>
      <family val="2"/>
    </font>
    <font>
      <sz val="12"/>
      <name val="Arial"/>
      <family val="2"/>
    </font>
    <font>
      <sz val="11"/>
      <name val="Arial"/>
      <family val="2"/>
    </font>
    <font>
      <b/>
      <sz val="11"/>
      <name val="Arial"/>
      <family val="2"/>
    </font>
    <font>
      <sz val="10"/>
      <name val="Arial"/>
      <family val="2"/>
    </font>
    <font>
      <sz val="10"/>
      <name val="Arial"/>
      <family val="2"/>
    </font>
    <font>
      <sz val="11"/>
      <color indexed="8"/>
      <name val="Arial"/>
      <family val="2"/>
    </font>
    <font>
      <sz val="7"/>
      <color indexed="8"/>
      <name val="Times New Roman"/>
      <family val="1"/>
    </font>
    <font>
      <sz val="11"/>
      <name val="Symbol"/>
      <family val="1"/>
      <charset val="2"/>
    </font>
    <font>
      <sz val="7"/>
      <name val="Times New Roman"/>
      <family val="1"/>
    </font>
    <font>
      <b/>
      <sz val="10"/>
      <color rgb="FF000000"/>
      <name val="Lucida Sans"/>
      <family val="2"/>
    </font>
    <font>
      <sz val="8"/>
      <color rgb="FF000000"/>
      <name val="Arial"/>
      <family val="2"/>
    </font>
    <font>
      <sz val="10"/>
      <color rgb="FF000000"/>
      <name val="Lucida Sans"/>
      <family val="2"/>
    </font>
    <font>
      <sz val="11"/>
      <color rgb="FF000000"/>
      <name val="Symbol"/>
      <family val="1"/>
      <charset val="2"/>
    </font>
    <font>
      <b/>
      <sz val="11"/>
      <color rgb="FF000000"/>
      <name val="Arial"/>
      <family val="2"/>
    </font>
    <font>
      <b/>
      <sz val="10"/>
      <color rgb="FF000000"/>
      <name val="Arial"/>
      <family val="2"/>
    </font>
    <font>
      <b/>
      <i/>
      <sz val="11"/>
      <color rgb="FF000000"/>
      <name val="Arial"/>
      <family val="2"/>
    </font>
    <font>
      <i/>
      <sz val="11"/>
      <color rgb="FF000000"/>
      <name val="Arial"/>
      <family val="2"/>
    </font>
    <font>
      <b/>
      <i/>
      <sz val="11"/>
      <name val="Arial"/>
      <family val="2"/>
    </font>
    <font>
      <u/>
      <sz val="10"/>
      <color theme="10"/>
      <name val="Arial"/>
      <family val="2"/>
    </font>
    <font>
      <u/>
      <sz val="10"/>
      <color theme="11"/>
      <name val="Arial"/>
      <family val="2"/>
    </font>
    <font>
      <sz val="10"/>
      <color theme="0"/>
      <name val="Arial"/>
      <family val="2"/>
    </font>
    <font>
      <sz val="11"/>
      <color theme="1"/>
      <name val="Arial"/>
      <family val="2"/>
    </font>
    <font>
      <sz val="11"/>
      <color theme="3"/>
      <name val="Arial"/>
      <family val="2"/>
    </font>
    <font>
      <sz val="10"/>
      <color theme="1"/>
      <name val="Arial"/>
      <family val="2"/>
    </font>
    <font>
      <b/>
      <sz val="11"/>
      <color theme="0"/>
      <name val="Arial"/>
      <family val="2"/>
    </font>
    <font>
      <b/>
      <sz val="12"/>
      <name val="Arial"/>
      <family val="2"/>
    </font>
    <font>
      <b/>
      <sz val="14"/>
      <color theme="0"/>
      <name val="Arial"/>
      <family val="2"/>
    </font>
    <font>
      <sz val="10"/>
      <color rgb="FFFF0000"/>
      <name val="Arial"/>
      <family val="2"/>
    </font>
    <font>
      <b/>
      <sz val="11"/>
      <color theme="1"/>
      <name val="Arial"/>
      <family val="2"/>
    </font>
    <font>
      <b/>
      <sz val="11"/>
      <color theme="1"/>
      <name val="Calibri"/>
      <family val="2"/>
      <scheme val="minor"/>
    </font>
    <font>
      <sz val="10"/>
      <color rgb="FF231F20"/>
      <name val="Calibri"/>
      <family val="2"/>
      <scheme val="minor"/>
    </font>
    <font>
      <sz val="10"/>
      <color rgb="FF000000"/>
      <name val="Arial"/>
      <family val="2"/>
    </font>
    <font>
      <sz val="9"/>
      <color rgb="FF231F20"/>
      <name val="Calibri"/>
      <family val="2"/>
      <scheme val="minor"/>
    </font>
    <font>
      <b/>
      <sz val="11"/>
      <color rgb="FF231F20"/>
      <name val="Calibri"/>
      <family val="2"/>
      <scheme val="minor"/>
    </font>
    <font>
      <sz val="11"/>
      <color rgb="FF231F20"/>
      <name val="Calibri"/>
      <family val="2"/>
      <scheme val="minor"/>
    </font>
    <font>
      <sz val="16"/>
      <color theme="1"/>
      <name val="Arial"/>
      <family val="2"/>
    </font>
    <font>
      <b/>
      <sz val="12"/>
      <color theme="1"/>
      <name val="Arial"/>
      <family val="2"/>
    </font>
    <font>
      <b/>
      <i/>
      <sz val="10"/>
      <color rgb="FF000000"/>
      <name val="Arial"/>
      <family val="2"/>
    </font>
    <font>
      <i/>
      <sz val="10"/>
      <color rgb="FF000000"/>
      <name val="Arial"/>
      <family val="2"/>
    </font>
    <font>
      <b/>
      <i/>
      <sz val="10"/>
      <name val="Arial"/>
      <family val="2"/>
    </font>
    <font>
      <b/>
      <sz val="10"/>
      <color rgb="FF231F20"/>
      <name val="Calibri"/>
      <family val="2"/>
      <scheme val="minor"/>
    </font>
    <font>
      <sz val="14"/>
      <color theme="1"/>
      <name val="Arial"/>
      <family val="2"/>
    </font>
    <font>
      <sz val="8"/>
      <color theme="1"/>
      <name val="Arial"/>
      <family val="2"/>
    </font>
    <font>
      <sz val="7"/>
      <color theme="1"/>
      <name val="Arial"/>
      <family val="2"/>
    </font>
    <font>
      <sz val="7"/>
      <color indexed="8"/>
      <name val="Arial"/>
      <family val="2"/>
    </font>
    <font>
      <b/>
      <sz val="14"/>
      <name val="Arial"/>
      <family val="2"/>
    </font>
    <font>
      <sz val="11"/>
      <color rgb="FFFF0000"/>
      <name val="Arial"/>
      <family val="2"/>
    </font>
    <font>
      <u/>
      <sz val="11"/>
      <name val="Arial"/>
      <family val="2"/>
    </font>
    <font>
      <sz val="9"/>
      <name val="Calibri"/>
      <family val="2"/>
    </font>
    <font>
      <b/>
      <sz val="16"/>
      <name val="Arial"/>
      <family val="2"/>
    </font>
    <font>
      <sz val="14"/>
      <name val="Arial"/>
      <family val="2"/>
    </font>
    <font>
      <b/>
      <sz val="10"/>
      <color rgb="FFFF0000"/>
      <name val="Arial"/>
      <family val="2"/>
    </font>
    <font>
      <b/>
      <sz val="10"/>
      <color theme="1"/>
      <name val="Arial"/>
      <family val="2"/>
    </font>
  </fonts>
  <fills count="25">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bgColor indexed="64"/>
      </patternFill>
    </fill>
    <fill>
      <patternFill patternType="solid">
        <fgColor theme="3"/>
        <bgColor rgb="FF000000"/>
      </patternFill>
    </fill>
    <fill>
      <patternFill patternType="solid">
        <fgColor theme="0"/>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E6E7E8"/>
        <bgColor indexed="64"/>
      </patternFill>
    </fill>
    <fill>
      <patternFill patternType="solid">
        <fgColor rgb="FFBFBFBF"/>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FFFFFF"/>
        <bgColor rgb="FF000000"/>
      </patternFill>
    </fill>
    <fill>
      <patternFill patternType="solid">
        <fgColor theme="0"/>
        <bgColor rgb="FF000000"/>
      </patternFill>
    </fill>
    <fill>
      <patternFill patternType="solid">
        <fgColor rgb="FF00B050"/>
        <bgColor indexed="64"/>
      </patternFill>
    </fill>
    <fill>
      <patternFill patternType="solid">
        <fgColor rgb="FF00E266"/>
        <bgColor indexed="64"/>
      </patternFill>
    </fill>
    <fill>
      <patternFill patternType="solid">
        <fgColor rgb="FF00A44A"/>
        <bgColor indexed="64"/>
      </patternFill>
    </fill>
    <fill>
      <patternFill patternType="solid">
        <fgColor rgb="FFC89800"/>
        <bgColor indexed="64"/>
      </patternFill>
    </fill>
  </fills>
  <borders count="73">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right/>
      <top/>
      <bottom style="medium">
        <color auto="1"/>
      </bottom>
      <diagonal/>
    </border>
    <border>
      <left style="medium">
        <color rgb="FF231F20"/>
      </left>
      <right/>
      <top style="medium">
        <color rgb="FF231F20"/>
      </top>
      <bottom style="medium">
        <color rgb="FF231F20"/>
      </bottom>
      <diagonal/>
    </border>
    <border>
      <left/>
      <right/>
      <top style="medium">
        <color rgb="FF231F20"/>
      </top>
      <bottom style="medium">
        <color rgb="FF231F20"/>
      </bottom>
      <diagonal/>
    </border>
    <border>
      <left/>
      <right/>
      <top style="medium">
        <color rgb="FF231F20"/>
      </top>
      <bottom/>
      <diagonal/>
    </border>
    <border>
      <left style="medium">
        <color rgb="FF231F20"/>
      </left>
      <right style="medium">
        <color rgb="FF231F20"/>
      </right>
      <top style="medium">
        <color rgb="FF231F20"/>
      </top>
      <bottom/>
      <diagonal/>
    </border>
    <border>
      <left/>
      <right style="medium">
        <color rgb="FF231F20"/>
      </right>
      <top style="medium">
        <color rgb="FF231F20"/>
      </top>
      <bottom style="medium">
        <color rgb="FF231F20"/>
      </bottom>
      <diagonal/>
    </border>
    <border>
      <left/>
      <right/>
      <top/>
      <bottom style="medium">
        <color rgb="FF231F20"/>
      </bottom>
      <diagonal/>
    </border>
    <border>
      <left style="medium">
        <color rgb="FF231F20"/>
      </left>
      <right style="medium">
        <color rgb="FF231F20"/>
      </right>
      <top/>
      <bottom style="medium">
        <color rgb="FF231F20"/>
      </bottom>
      <diagonal/>
    </border>
    <border>
      <left/>
      <right style="medium">
        <color rgb="FF231F20"/>
      </right>
      <top/>
      <bottom style="medium">
        <color rgb="FF231F20"/>
      </bottom>
      <diagonal/>
    </border>
    <border>
      <left style="medium">
        <color rgb="FF231F20"/>
      </left>
      <right style="medium">
        <color rgb="FF231F20"/>
      </right>
      <top style="medium">
        <color rgb="FF231F20"/>
      </top>
      <bottom style="medium">
        <color rgb="FF231F20"/>
      </bottom>
      <diagonal/>
    </border>
    <border>
      <left/>
      <right/>
      <top style="medium">
        <color indexed="64"/>
      </top>
      <bottom/>
      <diagonal/>
    </border>
    <border>
      <left/>
      <right style="medium">
        <color indexed="64"/>
      </right>
      <top style="medium">
        <color rgb="FF231F20"/>
      </top>
      <bottom style="medium">
        <color rgb="FF231F2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231F20"/>
      </left>
      <right/>
      <top/>
      <bottom style="medium">
        <color rgb="FF231F20"/>
      </bottom>
      <diagonal/>
    </border>
    <border>
      <left/>
      <right style="medium">
        <color indexed="64"/>
      </right>
      <top/>
      <bottom style="medium">
        <color rgb="FF231F20"/>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rgb="FF8DB4E2"/>
      </left>
      <right style="thin">
        <color rgb="FF8DB4E2"/>
      </right>
      <top style="thin">
        <color rgb="FF8DB4E2"/>
      </top>
      <bottom style="thin">
        <color rgb="FF8DB4E2"/>
      </bottom>
      <diagonal/>
    </border>
    <border>
      <left/>
      <right style="thin">
        <color rgb="FF8DB4E2"/>
      </right>
      <top style="thin">
        <color rgb="FF8DB4E2"/>
      </top>
      <bottom style="thin">
        <color rgb="FF8DB4E2"/>
      </bottom>
      <diagonal/>
    </border>
    <border>
      <left/>
      <right/>
      <top style="thin">
        <color rgb="FF8DB4E2"/>
      </top>
      <bottom style="thin">
        <color rgb="FF8DB4E2"/>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s>
  <cellStyleXfs count="110">
    <xf numFmtId="0" fontId="0" fillId="0" borderId="0"/>
    <xf numFmtId="9" fontId="2" fillId="0" borderId="0" applyFont="0" applyFill="0" applyBorder="0" applyAlignment="0" applyProtection="0"/>
    <xf numFmtId="0" fontId="2" fillId="0" borderId="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0"/>
  </cellStyleXfs>
  <cellXfs count="627">
    <xf numFmtId="0" fontId="0" fillId="0" borderId="0" xfId="0"/>
    <xf numFmtId="0" fontId="7" fillId="0" borderId="0" xfId="0" applyFont="1" applyFill="1" applyAlignment="1">
      <alignment wrapText="1"/>
    </xf>
    <xf numFmtId="0" fontId="8" fillId="0" borderId="0" xfId="0" applyFont="1" applyFill="1" applyAlignment="1">
      <alignment wrapText="1"/>
    </xf>
    <xf numFmtId="0" fontId="8" fillId="0" borderId="0" xfId="0" applyFont="1" applyFill="1" applyAlignment="1">
      <alignment horizontal="justify" vertical="top" wrapText="1"/>
    </xf>
    <xf numFmtId="0" fontId="8" fillId="0" borderId="0" xfId="0" applyFont="1" applyFill="1" applyBorder="1" applyAlignment="1">
      <alignment wrapText="1"/>
    </xf>
    <xf numFmtId="0" fontId="8" fillId="0" borderId="0" xfId="0" applyFont="1" applyFill="1" applyAlignment="1">
      <alignment horizontal="left" vertical="top" wrapText="1"/>
    </xf>
    <xf numFmtId="0" fontId="8" fillId="0" borderId="1" xfId="0" applyFont="1" applyFill="1" applyBorder="1" applyAlignment="1">
      <alignment horizontal="left" vertical="top" wrapText="1"/>
    </xf>
    <xf numFmtId="164" fontId="8" fillId="0" borderId="1" xfId="0" applyNumberFormat="1" applyFont="1" applyFill="1" applyBorder="1" applyAlignment="1" applyProtection="1">
      <alignment horizontal="left" vertical="top" wrapText="1"/>
      <protection locked="0"/>
    </xf>
    <xf numFmtId="0" fontId="3" fillId="0" borderId="1" xfId="0" applyFont="1" applyFill="1" applyBorder="1" applyAlignment="1">
      <alignment horizontal="center" vertical="center" wrapText="1"/>
    </xf>
    <xf numFmtId="0" fontId="8" fillId="0" borderId="1" xfId="0" applyFont="1" applyFill="1" applyBorder="1" applyAlignment="1" applyProtection="1">
      <alignment horizontal="left" vertical="top" wrapText="1"/>
      <protection locked="0"/>
    </xf>
    <xf numFmtId="0" fontId="8" fillId="0"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8" fillId="0" borderId="0" xfId="0" applyFont="1" applyFill="1" applyBorder="1" applyAlignment="1">
      <alignment horizontal="left" vertical="top" wrapText="1"/>
    </xf>
    <xf numFmtId="0" fontId="8" fillId="0" borderId="1" xfId="0" applyNumberFormat="1" applyFont="1" applyFill="1" applyBorder="1" applyAlignment="1">
      <alignment horizontal="left" vertical="top" wrapText="1"/>
    </xf>
    <xf numFmtId="0" fontId="2" fillId="0" borderId="0" xfId="0" applyFont="1" applyFill="1" applyBorder="1" applyAlignment="1">
      <alignment wrapText="1"/>
    </xf>
    <xf numFmtId="0" fontId="2" fillId="0" borderId="0" xfId="0" applyFont="1" applyFill="1" applyAlignment="1">
      <alignment wrapText="1"/>
    </xf>
    <xf numFmtId="0" fontId="2" fillId="0" borderId="1" xfId="0" applyFont="1" applyFill="1" applyBorder="1" applyAlignment="1" applyProtection="1">
      <alignment horizontal="left" vertical="top" wrapText="1"/>
      <protection locked="0"/>
    </xf>
    <xf numFmtId="0" fontId="2" fillId="0" borderId="1" xfId="0" applyNumberFormat="1" applyFont="1" applyFill="1" applyBorder="1" applyAlignment="1">
      <alignment horizontal="left" vertical="top" wrapText="1"/>
    </xf>
    <xf numFmtId="164" fontId="2" fillId="0" borderId="1" xfId="0" applyNumberFormat="1" applyFont="1" applyFill="1" applyBorder="1" applyAlignment="1" applyProtection="1">
      <alignment horizontal="left" vertical="top" wrapText="1"/>
      <protection locked="0"/>
    </xf>
    <xf numFmtId="0" fontId="0" fillId="0" borderId="0" xfId="0" applyAlignment="1">
      <alignment vertical="center" wrapText="1"/>
    </xf>
    <xf numFmtId="0" fontId="2" fillId="0" borderId="4" xfId="0" applyFont="1" applyFill="1" applyBorder="1" applyAlignment="1">
      <alignment wrapText="1"/>
    </xf>
    <xf numFmtId="0" fontId="2" fillId="0" borderId="0" xfId="0" applyFont="1" applyFill="1" applyBorder="1" applyAlignment="1" applyProtection="1">
      <alignment wrapText="1"/>
      <protection locked="0"/>
    </xf>
    <xf numFmtId="0" fontId="8" fillId="3" borderId="1" xfId="0" applyFont="1" applyFill="1" applyBorder="1" applyAlignment="1" applyProtection="1">
      <alignment horizontal="left" vertical="center" wrapText="1"/>
      <protection locked="0"/>
    </xf>
    <xf numFmtId="0" fontId="13"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5" fillId="0" borderId="12" xfId="0" applyFont="1" applyBorder="1" applyAlignment="1">
      <alignment horizontal="center" vertical="center" wrapText="1"/>
    </xf>
    <xf numFmtId="0" fontId="6"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wrapText="1"/>
    </xf>
    <xf numFmtId="0" fontId="16" fillId="0" borderId="11" xfId="0" applyFont="1" applyBorder="1" applyAlignment="1">
      <alignment horizontal="left" vertical="center" wrapText="1" indent="1"/>
    </xf>
    <xf numFmtId="0" fontId="11" fillId="0" borderId="11" xfId="0" applyFont="1" applyBorder="1" applyAlignment="1">
      <alignment horizontal="left" vertical="center" wrapText="1" indent="1"/>
    </xf>
    <xf numFmtId="0" fontId="16" fillId="0" borderId="13"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14" xfId="0" applyFont="1" applyBorder="1" applyAlignment="1">
      <alignment horizontal="left" vertical="center" wrapText="1" indent="1"/>
    </xf>
    <xf numFmtId="0" fontId="16" fillId="0" borderId="12" xfId="0" applyFont="1" applyBorder="1" applyAlignment="1">
      <alignment horizontal="left" vertical="center" wrapText="1" indent="1"/>
    </xf>
    <xf numFmtId="0" fontId="16" fillId="0" borderId="15" xfId="0" applyFont="1" applyBorder="1" applyAlignment="1">
      <alignment horizontal="left" vertical="center" wrapText="1" indent="1"/>
    </xf>
    <xf numFmtId="0" fontId="16" fillId="0" borderId="16" xfId="0" applyFont="1" applyBorder="1" applyAlignment="1">
      <alignment horizontal="left" vertical="center" wrapText="1" indent="1"/>
    </xf>
    <xf numFmtId="0" fontId="11" fillId="0" borderId="15" xfId="0" applyFont="1" applyBorder="1" applyAlignment="1">
      <alignment horizontal="left" vertical="center" wrapText="1" indent="1"/>
    </xf>
    <xf numFmtId="0" fontId="11" fillId="0" borderId="16" xfId="0" applyFont="1" applyBorder="1" applyAlignment="1">
      <alignment horizontal="left" vertical="center" wrapText="1" indent="1"/>
    </xf>
    <xf numFmtId="0" fontId="15" fillId="0" borderId="14" xfId="0" applyFont="1" applyBorder="1" applyAlignment="1">
      <alignment horizontal="center" vertical="center" wrapText="1"/>
    </xf>
    <xf numFmtId="0" fontId="11" fillId="0" borderId="17" xfId="0" applyFont="1" applyBorder="1" applyAlignment="1">
      <alignment horizontal="left" vertical="center" wrapText="1" indent="1"/>
    </xf>
    <xf numFmtId="0" fontId="11" fillId="0" borderId="18" xfId="0" applyFont="1" applyBorder="1" applyAlignment="1">
      <alignment horizontal="left" vertical="center" wrapText="1" indent="1"/>
    </xf>
    <xf numFmtId="0" fontId="11" fillId="0" borderId="19" xfId="0" applyFont="1" applyBorder="1" applyAlignment="1">
      <alignment horizontal="left" vertical="center" wrapText="1" indent="1"/>
    </xf>
    <xf numFmtId="0" fontId="2" fillId="0" borderId="0" xfId="0" applyFont="1" applyAlignment="1">
      <alignment vertical="center" wrapText="1"/>
    </xf>
    <xf numFmtId="0" fontId="13" fillId="7" borderId="20" xfId="0" applyFont="1" applyFill="1" applyBorder="1" applyAlignment="1">
      <alignment horizontal="center" vertical="center" wrapText="1"/>
    </xf>
    <xf numFmtId="0" fontId="13" fillId="7" borderId="21"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2" xfId="0" applyFont="1" applyFill="1" applyBorder="1" applyAlignment="1">
      <alignment horizontal="center" vertical="center" wrapText="1"/>
    </xf>
    <xf numFmtId="0" fontId="17" fillId="7" borderId="12" xfId="0" applyFont="1" applyFill="1" applyBorder="1" applyAlignment="1">
      <alignment vertical="center" wrapText="1"/>
    </xf>
    <xf numFmtId="0" fontId="3" fillId="0" borderId="0" xfId="0" applyFont="1" applyAlignment="1">
      <alignment vertical="center"/>
    </xf>
    <xf numFmtId="0" fontId="2" fillId="0" borderId="0" xfId="0" applyFont="1" applyBorder="1" applyAlignment="1">
      <alignment vertical="center" wrapText="1"/>
    </xf>
    <xf numFmtId="0" fontId="0" fillId="0" borderId="0" xfId="0" applyBorder="1" applyAlignment="1">
      <alignment vertical="center" wrapText="1"/>
    </xf>
    <xf numFmtId="0" fontId="2" fillId="0" borderId="1" xfId="0" applyFont="1" applyFill="1" applyBorder="1" applyAlignment="1">
      <alignment horizontal="left" vertical="top" wrapText="1"/>
    </xf>
    <xf numFmtId="0" fontId="2" fillId="0" borderId="0" xfId="0" applyFont="1" applyFill="1" applyBorder="1" applyAlignment="1"/>
    <xf numFmtId="0" fontId="2" fillId="2" borderId="1" xfId="0" applyFont="1" applyFill="1" applyBorder="1" applyAlignment="1">
      <alignment horizontal="left" vertical="center" wrapText="1"/>
    </xf>
    <xf numFmtId="0" fontId="0" fillId="0" borderId="0" xfId="0" applyFill="1" applyBorder="1"/>
    <xf numFmtId="0" fontId="2" fillId="0" borderId="0" xfId="0" applyFont="1" applyFill="1" applyBorder="1" applyAlignment="1">
      <alignment horizontal="left" vertical="top" wrapText="1"/>
    </xf>
    <xf numFmtId="1" fontId="6" fillId="2"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1" fontId="6" fillId="5" borderId="1" xfId="0" applyNumberFormat="1" applyFont="1" applyFill="1" applyBorder="1" applyAlignment="1">
      <alignment horizontal="center" vertical="center" wrapText="1"/>
    </xf>
    <xf numFmtId="1" fontId="6" fillId="4" borderId="1"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wrapText="1"/>
    </xf>
    <xf numFmtId="0" fontId="0" fillId="0" borderId="0" xfId="0" applyBorder="1"/>
    <xf numFmtId="0" fontId="19" fillId="0" borderId="0" xfId="0" applyFont="1" applyBorder="1" applyAlignment="1">
      <alignment vertical="center" wrapText="1"/>
    </xf>
    <xf numFmtId="0" fontId="21" fillId="0" borderId="0" xfId="0" applyFont="1" applyBorder="1" applyAlignment="1">
      <alignment vertical="center" wrapText="1"/>
    </xf>
    <xf numFmtId="0" fontId="8" fillId="0" borderId="1" xfId="0" applyFont="1" applyFill="1" applyBorder="1" applyAlignment="1" applyProtection="1">
      <alignment horizontal="left" vertical="top" wrapText="1"/>
      <protection hidden="1"/>
    </xf>
    <xf numFmtId="0" fontId="3" fillId="0" borderId="0"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0" borderId="1" xfId="0" applyFont="1" applyFill="1" applyBorder="1" applyAlignment="1">
      <alignment vertical="center" wrapText="1"/>
    </xf>
    <xf numFmtId="0" fontId="8" fillId="0" borderId="1" xfId="0" applyFont="1" applyFill="1" applyBorder="1" applyAlignment="1" applyProtection="1">
      <alignment vertical="top" wrapText="1"/>
      <protection hidden="1"/>
    </xf>
    <xf numFmtId="0" fontId="0" fillId="3" borderId="1" xfId="0" applyFont="1" applyFill="1" applyBorder="1" applyAlignment="1" applyProtection="1">
      <alignment horizontal="left" vertical="center" wrapText="1"/>
      <protection locked="0"/>
    </xf>
    <xf numFmtId="0" fontId="0" fillId="0" borderId="1" xfId="0" applyFont="1" applyFill="1" applyBorder="1" applyAlignment="1">
      <alignment horizontal="center" vertical="center" wrapText="1"/>
    </xf>
    <xf numFmtId="0" fontId="24" fillId="0" borderId="0" xfId="0" applyFont="1" applyFill="1" applyAlignment="1">
      <alignment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vertical="top" wrapText="1"/>
      <protection hidden="1"/>
    </xf>
    <xf numFmtId="9" fontId="2" fillId="0" borderId="1"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5" fillId="0" borderId="1" xfId="0"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1" xfId="0" applyFont="1" applyFill="1" applyBorder="1" applyAlignment="1" applyProtection="1">
      <alignment horizontal="center" vertical="top" wrapText="1"/>
      <protection locked="0"/>
    </xf>
    <xf numFmtId="9" fontId="5" fillId="0" borderId="1" xfId="0" applyNumberFormat="1" applyFont="1" applyFill="1" applyBorder="1" applyAlignment="1" applyProtection="1">
      <alignment horizontal="center" vertical="top" wrapText="1"/>
      <protection locked="0"/>
    </xf>
    <xf numFmtId="164" fontId="5" fillId="0" borderId="1" xfId="0" applyNumberFormat="1" applyFont="1" applyFill="1" applyBorder="1" applyAlignment="1" applyProtection="1">
      <alignment horizontal="left" vertical="top" wrapText="1"/>
      <protection locked="0"/>
    </xf>
    <xf numFmtId="0" fontId="5" fillId="0" borderId="1" xfId="0" applyFont="1" applyFill="1" applyBorder="1" applyAlignment="1">
      <alignment horizontal="left" vertical="center" wrapText="1"/>
    </xf>
    <xf numFmtId="0" fontId="5" fillId="12" borderId="1" xfId="0" applyFont="1" applyFill="1" applyBorder="1" applyAlignment="1" applyProtection="1">
      <alignment horizontal="left" vertical="top" wrapText="1"/>
      <protection locked="0"/>
    </xf>
    <xf numFmtId="0" fontId="5" fillId="12" borderId="1" xfId="0" applyFont="1" applyFill="1" applyBorder="1" applyAlignment="1">
      <alignment horizontal="left" vertical="top" wrapText="1"/>
    </xf>
    <xf numFmtId="0" fontId="25" fillId="12" borderId="1" xfId="0" applyFont="1" applyFill="1" applyBorder="1" applyAlignment="1">
      <alignment vertical="top" wrapText="1"/>
    </xf>
    <xf numFmtId="0" fontId="5" fillId="0" borderId="1" xfId="0" applyFont="1" applyFill="1" applyBorder="1" applyAlignment="1" applyProtection="1">
      <alignment horizontal="center" vertical="center" wrapText="1"/>
      <protection locked="0"/>
    </xf>
    <xf numFmtId="0" fontId="25" fillId="0" borderId="1" xfId="0" applyFont="1" applyBorder="1" applyAlignment="1">
      <alignment vertical="center" wrapText="1"/>
    </xf>
    <xf numFmtId="0" fontId="5" fillId="0" borderId="1" xfId="0" applyFont="1" applyFill="1" applyBorder="1" applyAlignment="1">
      <alignment vertical="top" wrapText="1"/>
    </xf>
    <xf numFmtId="0" fontId="5" fillId="0" borderId="1" xfId="0" applyFont="1" applyFill="1" applyBorder="1" applyAlignment="1">
      <alignment vertical="center" wrapText="1"/>
    </xf>
    <xf numFmtId="0" fontId="25" fillId="0" borderId="1" xfId="0" applyFont="1" applyBorder="1" applyAlignment="1">
      <alignment horizontal="center" vertical="center" wrapText="1"/>
    </xf>
    <xf numFmtId="9" fontId="5" fillId="0" borderId="1" xfId="0" applyNumberFormat="1" applyFont="1" applyFill="1" applyBorder="1" applyAlignment="1">
      <alignment horizontal="center" vertical="center" wrapText="1"/>
    </xf>
    <xf numFmtId="9" fontId="2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8" fillId="3"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hidden="1"/>
    </xf>
    <xf numFmtId="0" fontId="8" fillId="0" borderId="1" xfId="0"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center" vertical="center" wrapText="1"/>
      <protection locked="0"/>
    </xf>
    <xf numFmtId="0" fontId="25" fillId="0" borderId="1" xfId="0" applyFont="1" applyBorder="1" applyAlignment="1">
      <alignment vertical="top" wrapText="1"/>
    </xf>
    <xf numFmtId="0" fontId="25" fillId="0" borderId="1" xfId="0" applyFont="1" applyBorder="1" applyAlignment="1">
      <alignment horizontal="center" vertical="top" wrapText="1"/>
    </xf>
    <xf numFmtId="9" fontId="5" fillId="0" borderId="1" xfId="0" applyNumberFormat="1"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left" vertical="center" wrapText="1"/>
      <protection locked="0"/>
    </xf>
    <xf numFmtId="0" fontId="3" fillId="0" borderId="0" xfId="0" applyFont="1" applyBorder="1" applyAlignment="1">
      <alignment horizontal="center" vertical="center" wrapText="1"/>
    </xf>
    <xf numFmtId="0" fontId="5" fillId="12" borderId="1" xfId="0" applyFont="1" applyFill="1" applyBorder="1" applyAlignment="1">
      <alignment vertical="center" wrapText="1"/>
    </xf>
    <xf numFmtId="0" fontId="8" fillId="0" borderId="1" xfId="0" applyFont="1" applyFill="1" applyBorder="1" applyAlignment="1" applyProtection="1">
      <alignment horizontal="left" vertical="center" wrapText="1"/>
      <protection hidden="1"/>
    </xf>
    <xf numFmtId="0" fontId="5" fillId="0" borderId="1" xfId="0" applyFont="1" applyBorder="1" applyAlignment="1">
      <alignment vertical="top" wrapText="1"/>
    </xf>
    <xf numFmtId="0" fontId="8" fillId="0" borderId="1" xfId="0" applyFont="1" applyFill="1" applyBorder="1" applyAlignment="1" applyProtection="1">
      <alignment horizontal="left" vertical="center" wrapText="1"/>
      <protection locked="0"/>
    </xf>
    <xf numFmtId="9" fontId="5" fillId="0" borderId="1" xfId="1" applyFont="1" applyFill="1" applyBorder="1" applyAlignment="1" applyProtection="1">
      <alignment horizontal="center" vertical="top" wrapText="1"/>
      <protection locked="0"/>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5" fillId="12" borderId="1" xfId="0" applyFont="1" applyFill="1" applyBorder="1" applyAlignment="1">
      <alignment horizontal="center" vertical="center" wrapText="1"/>
    </xf>
    <xf numFmtId="49" fontId="25" fillId="12" borderId="1" xfId="0" applyNumberFormat="1" applyFont="1" applyFill="1" applyBorder="1" applyAlignment="1">
      <alignment horizontal="center" vertical="center" wrapText="1"/>
    </xf>
    <xf numFmtId="9" fontId="5" fillId="12" borderId="1" xfId="0" applyNumberFormat="1" applyFont="1" applyFill="1" applyBorder="1" applyAlignment="1" applyProtection="1">
      <alignment horizontal="center" vertical="center" wrapText="1"/>
      <protection locked="0"/>
    </xf>
    <xf numFmtId="164" fontId="5" fillId="12" borderId="1" xfId="0" applyNumberFormat="1" applyFont="1" applyFill="1" applyBorder="1" applyAlignment="1" applyProtection="1">
      <alignment horizontal="center" vertical="center" wrapText="1"/>
      <protection locked="0"/>
    </xf>
    <xf numFmtId="9" fontId="5" fillId="12" borderId="1" xfId="0" applyNumberFormat="1" applyFont="1" applyFill="1" applyBorder="1" applyAlignment="1">
      <alignment horizontal="center" vertical="center" wrapText="1"/>
    </xf>
    <xf numFmtId="0" fontId="5" fillId="0" borderId="0" xfId="0" applyFont="1" applyAlignment="1">
      <alignment horizontal="center"/>
    </xf>
    <xf numFmtId="0" fontId="3" fillId="0" borderId="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12" xfId="0" applyFont="1" applyBorder="1" applyAlignment="1">
      <alignment horizontal="center" vertical="center" wrapText="1"/>
    </xf>
    <xf numFmtId="0" fontId="15" fillId="0" borderId="44"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2" xfId="0" applyFont="1" applyBorder="1" applyAlignment="1">
      <alignment horizontal="center" vertical="top" wrapText="1"/>
    </xf>
    <xf numFmtId="0" fontId="3" fillId="4"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0" xfId="0" applyFont="1" applyBorder="1" applyAlignment="1">
      <alignment horizontal="center" vertical="center" wrapText="1"/>
    </xf>
    <xf numFmtId="0" fontId="2" fillId="0" borderId="0" xfId="0" applyFont="1"/>
    <xf numFmtId="0" fontId="25" fillId="0" borderId="0" xfId="0" applyFont="1"/>
    <xf numFmtId="0" fontId="18" fillId="0" borderId="11" xfId="0" applyFont="1" applyBorder="1" applyAlignment="1">
      <alignment horizontal="center" vertical="center" wrapText="1"/>
    </xf>
    <xf numFmtId="0" fontId="34" fillId="15" borderId="50" xfId="0" applyFont="1" applyFill="1" applyBorder="1" applyAlignment="1">
      <alignment horizontal="left" vertical="center" wrapText="1"/>
    </xf>
    <xf numFmtId="0" fontId="35" fillId="0" borderId="12" xfId="0" applyFont="1" applyBorder="1" applyAlignment="1">
      <alignment horizontal="center" vertical="center" wrapText="1"/>
    </xf>
    <xf numFmtId="0" fontId="2" fillId="0" borderId="0" xfId="0" applyFont="1" applyFill="1" applyBorder="1" applyAlignment="1" applyProtection="1">
      <alignment horizontal="left" vertical="top" wrapText="1"/>
      <protection locked="0"/>
    </xf>
    <xf numFmtId="0" fontId="34" fillId="15" borderId="52" xfId="0" applyFont="1" applyFill="1" applyBorder="1" applyAlignment="1">
      <alignment vertical="center" wrapText="1"/>
    </xf>
    <xf numFmtId="0" fontId="34" fillId="15" borderId="1" xfId="0" applyFont="1" applyFill="1" applyBorder="1" applyAlignment="1">
      <alignment horizontal="center" vertical="center" wrapText="1"/>
    </xf>
    <xf numFmtId="0" fontId="34" fillId="15" borderId="1" xfId="0" applyFont="1" applyFill="1" applyBorder="1" applyAlignment="1">
      <alignment horizontal="left" vertical="center" wrapText="1" indent="1"/>
    </xf>
    <xf numFmtId="0" fontId="35" fillId="0" borderId="21" xfId="0" applyFont="1" applyBorder="1" applyAlignment="1">
      <alignment horizontal="center" vertical="center" wrapText="1"/>
    </xf>
    <xf numFmtId="0" fontId="0" fillId="0" borderId="51" xfId="0" applyBorder="1" applyAlignment="1">
      <alignment vertical="center" wrapText="1"/>
    </xf>
    <xf numFmtId="0" fontId="0" fillId="0" borderId="52" xfId="0" applyBorder="1" applyAlignment="1">
      <alignment vertical="center" wrapText="1"/>
    </xf>
    <xf numFmtId="0" fontId="36" fillId="0" borderId="50" xfId="0" applyFont="1" applyBorder="1" applyAlignment="1">
      <alignment vertical="center" wrapText="1"/>
    </xf>
    <xf numFmtId="0" fontId="36" fillId="0" borderId="1" xfId="0" applyFont="1" applyBorder="1" applyAlignment="1">
      <alignment horizontal="center" vertical="center" wrapText="1"/>
    </xf>
    <xf numFmtId="0" fontId="0" fillId="0" borderId="1" xfId="0" applyBorder="1" applyAlignment="1">
      <alignment vertical="center" wrapText="1"/>
    </xf>
    <xf numFmtId="0" fontId="36" fillId="15" borderId="1" xfId="0" applyFont="1" applyFill="1" applyBorder="1" applyAlignment="1">
      <alignment horizontal="center" vertical="center" wrapText="1"/>
    </xf>
    <xf numFmtId="0" fontId="0" fillId="15" borderId="1" xfId="0" applyFill="1" applyBorder="1" applyAlignment="1">
      <alignment vertical="center" wrapText="1"/>
    </xf>
    <xf numFmtId="0" fontId="18" fillId="0" borderId="12" xfId="0" applyFont="1" applyBorder="1" applyAlignment="1">
      <alignment horizontal="center" vertical="center" wrapText="1"/>
    </xf>
    <xf numFmtId="0" fontId="3" fillId="0" borderId="12" xfId="0" applyFont="1" applyBorder="1" applyAlignment="1">
      <alignment horizontal="center" vertical="center" wrapText="1"/>
    </xf>
    <xf numFmtId="0" fontId="25" fillId="0" borderId="0" xfId="0" applyFont="1" applyAlignment="1">
      <alignment vertical="center"/>
    </xf>
    <xf numFmtId="0" fontId="35"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37" fillId="15" borderId="53" xfId="0" applyFont="1" applyFill="1" applyBorder="1" applyAlignment="1">
      <alignment horizontal="center" vertical="center" wrapText="1"/>
    </xf>
    <xf numFmtId="0" fontId="37" fillId="15" borderId="49" xfId="0" applyFont="1" applyFill="1" applyBorder="1" applyAlignment="1">
      <alignment horizontal="center" vertical="center" wrapText="1"/>
    </xf>
    <xf numFmtId="0" fontId="38" fillId="0" borderId="51" xfId="0" applyFont="1" applyBorder="1" applyAlignment="1">
      <alignment horizontal="center" vertical="center" wrapText="1"/>
    </xf>
    <xf numFmtId="0" fontId="38" fillId="0" borderId="52"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vertical="center" wrapText="1"/>
    </xf>
    <xf numFmtId="0" fontId="40" fillId="0" borderId="8" xfId="0" applyFont="1" applyBorder="1" applyAlignment="1">
      <alignment vertical="center" wrapText="1"/>
    </xf>
    <xf numFmtId="0" fontId="33" fillId="0" borderId="8" xfId="0" applyFont="1" applyBorder="1" applyAlignment="1">
      <alignment vertical="center" wrapText="1"/>
    </xf>
    <xf numFmtId="0" fontId="42" fillId="0" borderId="18" xfId="0" applyFont="1" applyBorder="1" applyAlignment="1">
      <alignment vertical="center" wrapText="1"/>
    </xf>
    <xf numFmtId="0" fontId="42" fillId="0" borderId="0" xfId="0" applyFont="1" applyBorder="1" applyAlignment="1">
      <alignment vertical="center" wrapText="1"/>
    </xf>
    <xf numFmtId="0" fontId="42" fillId="0" borderId="11" xfId="0" applyFont="1" applyBorder="1" applyAlignment="1">
      <alignment vertical="center" wrapText="1"/>
    </xf>
    <xf numFmtId="0" fontId="25" fillId="0" borderId="56" xfId="0" applyFont="1" applyBorder="1"/>
    <xf numFmtId="0" fontId="34" fillId="15" borderId="52" xfId="0" applyFont="1" applyFill="1" applyBorder="1" applyAlignment="1">
      <alignment vertical="top" wrapText="1"/>
    </xf>
    <xf numFmtId="0" fontId="25" fillId="0" borderId="57" xfId="0" applyFont="1" applyBorder="1"/>
    <xf numFmtId="0" fontId="34" fillId="15" borderId="52" xfId="0" applyFont="1" applyFill="1" applyBorder="1" applyAlignment="1">
      <alignment horizontal="left" vertical="center" wrapText="1" indent="4"/>
    </xf>
    <xf numFmtId="0" fontId="34" fillId="15" borderId="50" xfId="0" applyFont="1" applyFill="1" applyBorder="1" applyAlignment="1">
      <alignment vertical="top" wrapText="1"/>
    </xf>
    <xf numFmtId="0" fontId="34" fillId="15" borderId="52" xfId="0" applyFont="1" applyFill="1" applyBorder="1" applyAlignment="1">
      <alignment horizontal="left" vertical="center" wrapText="1" indent="6"/>
    </xf>
    <xf numFmtId="0" fontId="34" fillId="15" borderId="52" xfId="0" applyFont="1" applyFill="1" applyBorder="1" applyAlignment="1">
      <alignment horizontal="center" vertical="center" wrapText="1"/>
    </xf>
    <xf numFmtId="0" fontId="34" fillId="15" borderId="50" xfId="0" applyFont="1" applyFill="1" applyBorder="1" applyAlignment="1">
      <alignment horizontal="left" vertical="center" wrapText="1" indent="1"/>
    </xf>
    <xf numFmtId="0" fontId="34" fillId="15" borderId="52" xfId="0" applyFont="1" applyFill="1" applyBorder="1" applyAlignment="1">
      <alignment horizontal="left" vertical="top" wrapText="1"/>
    </xf>
    <xf numFmtId="0" fontId="0" fillId="0" borderId="51" xfId="0" applyBorder="1" applyAlignment="1">
      <alignment vertical="top" wrapText="1"/>
    </xf>
    <xf numFmtId="0" fontId="0" fillId="0" borderId="52" xfId="0" applyBorder="1" applyAlignment="1">
      <alignment vertical="top" wrapText="1"/>
    </xf>
    <xf numFmtId="0" fontId="36" fillId="0" borderId="52" xfId="0" applyFont="1" applyBorder="1" applyAlignment="1">
      <alignment vertical="top" wrapText="1"/>
    </xf>
    <xf numFmtId="0" fontId="36" fillId="0" borderId="52" xfId="0" applyFont="1" applyBorder="1" applyAlignment="1">
      <alignment horizontal="center" vertical="center" wrapText="1"/>
    </xf>
    <xf numFmtId="0" fontId="0" fillId="0" borderId="50" xfId="0" applyBorder="1" applyAlignment="1">
      <alignment horizontal="center" vertical="center" wrapText="1"/>
    </xf>
    <xf numFmtId="0" fontId="36" fillId="0" borderId="52" xfId="0" applyFont="1" applyBorder="1" applyAlignment="1">
      <alignment vertical="center" wrapText="1"/>
    </xf>
    <xf numFmtId="0" fontId="0" fillId="0" borderId="52" xfId="0" applyBorder="1" applyAlignment="1">
      <alignment horizontal="left" vertical="top" wrapText="1"/>
    </xf>
    <xf numFmtId="0" fontId="36" fillId="0" borderId="52" xfId="0" applyFont="1" applyBorder="1" applyAlignment="1">
      <alignment horizontal="left" vertical="top" wrapText="1"/>
    </xf>
    <xf numFmtId="0" fontId="25" fillId="0" borderId="1" xfId="0" applyFont="1" applyBorder="1" applyAlignment="1">
      <alignment horizontal="left" vertical="top" wrapText="1"/>
    </xf>
    <xf numFmtId="0" fontId="0" fillId="0" borderId="51" xfId="0" applyBorder="1" applyAlignment="1">
      <alignment horizontal="left" vertical="top" wrapText="1"/>
    </xf>
    <xf numFmtId="0" fontId="2" fillId="0" borderId="12" xfId="0" applyFont="1" applyFill="1" applyBorder="1" applyAlignment="1">
      <alignment horizontal="center" vertical="center" wrapText="1"/>
    </xf>
    <xf numFmtId="0" fontId="36" fillId="15" borderId="52" xfId="0" applyFont="1" applyFill="1" applyBorder="1" applyAlignment="1">
      <alignment horizontal="center" vertical="center" wrapText="1"/>
    </xf>
    <xf numFmtId="0" fontId="0" fillId="15" borderId="50" xfId="0" applyFill="1" applyBorder="1" applyAlignment="1">
      <alignment horizontal="center" vertical="center" wrapText="1"/>
    </xf>
    <xf numFmtId="0" fontId="25" fillId="0" borderId="58" xfId="0" applyFont="1" applyBorder="1"/>
    <xf numFmtId="0" fontId="18" fillId="0" borderId="12" xfId="0" applyFont="1" applyBorder="1" applyAlignment="1">
      <alignment horizontal="center" vertical="center" wrapText="1"/>
    </xf>
    <xf numFmtId="0" fontId="14" fillId="0" borderId="1" xfId="0" applyFont="1" applyBorder="1" applyAlignment="1">
      <alignment horizontal="center" vertical="center" wrapText="1"/>
    </xf>
    <xf numFmtId="0" fontId="40" fillId="0" borderId="0" xfId="0" applyFont="1" applyBorder="1" applyAlignment="1">
      <alignment vertical="center" wrapText="1"/>
    </xf>
    <xf numFmtId="0" fontId="3" fillId="0" borderId="0" xfId="0" applyFont="1" applyBorder="1" applyAlignment="1">
      <alignment horizontal="center" vertical="center" wrapText="1"/>
    </xf>
    <xf numFmtId="0" fontId="40" fillId="0" borderId="1" xfId="0" applyFont="1" applyBorder="1" applyAlignment="1">
      <alignment horizontal="center" vertical="center" wrapText="1"/>
    </xf>
    <xf numFmtId="0" fontId="18" fillId="0" borderId="12" xfId="0" applyFont="1" applyBorder="1" applyAlignment="1">
      <alignment horizontal="center" vertical="center" wrapText="1"/>
    </xf>
    <xf numFmtId="0" fontId="0" fillId="14" borderId="51" xfId="0" applyFill="1" applyBorder="1" applyAlignment="1">
      <alignment vertical="top" wrapText="1"/>
    </xf>
    <xf numFmtId="0" fontId="2" fillId="0" borderId="20" xfId="0" applyFont="1" applyBorder="1" applyAlignment="1">
      <alignment horizontal="center" vertical="center" wrapText="1"/>
    </xf>
    <xf numFmtId="0" fontId="2" fillId="0" borderId="0" xfId="0" applyFont="1" applyFill="1"/>
    <xf numFmtId="0" fontId="25" fillId="0" borderId="61" xfId="0" applyFont="1" applyBorder="1"/>
    <xf numFmtId="0" fontId="36" fillId="0" borderId="52" xfId="0" applyFont="1" applyBorder="1" applyAlignment="1">
      <alignment horizontal="center" wrapText="1"/>
    </xf>
    <xf numFmtId="0" fontId="0" fillId="0" borderId="50" xfId="0" applyBorder="1" applyAlignment="1">
      <alignment vertical="center" wrapText="1"/>
    </xf>
    <xf numFmtId="0" fontId="2" fillId="4" borderId="12" xfId="0" applyFont="1" applyFill="1" applyBorder="1" applyAlignment="1">
      <alignment horizontal="center" vertical="center" wrapText="1"/>
    </xf>
    <xf numFmtId="0" fontId="36" fillId="15" borderId="52" xfId="0" applyFont="1" applyFill="1" applyBorder="1" applyAlignment="1">
      <alignment horizontal="center" wrapText="1"/>
    </xf>
    <xf numFmtId="0" fontId="0" fillId="15" borderId="50" xfId="0" applyFill="1" applyBorder="1" applyAlignment="1">
      <alignment vertical="center" wrapText="1"/>
    </xf>
    <xf numFmtId="0" fontId="32" fillId="0" borderId="1" xfId="0" applyFont="1" applyBorder="1" applyAlignment="1">
      <alignment vertical="center" wrapText="1"/>
    </xf>
    <xf numFmtId="0" fontId="5" fillId="0" borderId="0" xfId="0" applyFont="1"/>
    <xf numFmtId="0" fontId="35" fillId="0" borderId="12" xfId="0" applyFont="1" applyFill="1" applyBorder="1" applyAlignment="1">
      <alignment horizontal="center" vertical="center" wrapText="1"/>
    </xf>
    <xf numFmtId="0" fontId="25" fillId="7" borderId="22" xfId="109" applyFont="1" applyFill="1" applyBorder="1" applyAlignment="1">
      <alignment horizontal="center"/>
    </xf>
    <xf numFmtId="0" fontId="25" fillId="7" borderId="5" xfId="109" applyFont="1" applyFill="1" applyBorder="1" applyAlignment="1">
      <alignment horizontal="center"/>
    </xf>
    <xf numFmtId="0" fontId="45" fillId="7" borderId="8" xfId="109" applyFont="1" applyFill="1" applyBorder="1" applyAlignment="1">
      <alignment horizontal="center" wrapText="1"/>
    </xf>
    <xf numFmtId="0" fontId="45" fillId="7" borderId="9" xfId="109" applyFont="1" applyFill="1" applyBorder="1" applyAlignment="1">
      <alignment vertical="center" wrapText="1"/>
    </xf>
    <xf numFmtId="0" fontId="45" fillId="7" borderId="10" xfId="109" applyFont="1" applyFill="1" applyBorder="1" applyAlignment="1">
      <alignment vertical="center" wrapText="1"/>
    </xf>
    <xf numFmtId="0" fontId="25" fillId="0" borderId="0" xfId="109" applyFont="1"/>
    <xf numFmtId="0" fontId="25" fillId="7" borderId="2" xfId="109" applyFont="1" applyFill="1" applyBorder="1" applyAlignment="1">
      <alignment horizontal="center"/>
    </xf>
    <xf numFmtId="0" fontId="25" fillId="7" borderId="3" xfId="109" applyFont="1" applyFill="1" applyBorder="1" applyAlignment="1">
      <alignment horizontal="center"/>
    </xf>
    <xf numFmtId="0" fontId="27" fillId="7" borderId="8" xfId="109" applyFont="1" applyFill="1" applyBorder="1" applyAlignment="1">
      <alignment vertical="center" wrapText="1"/>
    </xf>
    <xf numFmtId="0" fontId="27" fillId="7" borderId="9" xfId="109" applyFont="1" applyFill="1" applyBorder="1" applyAlignment="1">
      <alignment vertical="center" wrapText="1"/>
    </xf>
    <xf numFmtId="0" fontId="27" fillId="7" borderId="10" xfId="109" applyFont="1" applyFill="1" applyBorder="1" applyAlignment="1">
      <alignment vertical="center" wrapText="1"/>
    </xf>
    <xf numFmtId="0" fontId="25" fillId="7" borderId="23" xfId="109" applyFont="1" applyFill="1" applyBorder="1" applyAlignment="1">
      <alignment horizontal="center"/>
    </xf>
    <xf numFmtId="0" fontId="25" fillId="7" borderId="25" xfId="109" applyFont="1" applyFill="1" applyBorder="1" applyAlignment="1">
      <alignment horizontal="center"/>
    </xf>
    <xf numFmtId="0" fontId="46" fillId="7" borderId="8" xfId="109" applyFont="1" applyFill="1" applyBorder="1" applyAlignment="1">
      <alignment horizontal="center" vertical="center" wrapText="1"/>
    </xf>
    <xf numFmtId="0" fontId="46" fillId="7" borderId="9" xfId="109" applyFont="1" applyFill="1" applyBorder="1" applyAlignment="1">
      <alignment horizontal="center" vertical="center" wrapText="1"/>
    </xf>
    <xf numFmtId="0" fontId="46" fillId="7" borderId="10" xfId="109" applyFont="1" applyFill="1" applyBorder="1" applyAlignment="1">
      <alignment horizontal="center" vertical="center" wrapText="1"/>
    </xf>
    <xf numFmtId="0" fontId="46" fillId="7" borderId="9" xfId="109" applyFont="1" applyFill="1" applyBorder="1" applyAlignment="1">
      <alignment vertical="center" wrapText="1"/>
    </xf>
    <xf numFmtId="0" fontId="46" fillId="7" borderId="10" xfId="109" applyFont="1" applyFill="1" applyBorder="1" applyAlignment="1">
      <alignment vertical="center" wrapText="1"/>
    </xf>
    <xf numFmtId="49" fontId="46" fillId="7" borderId="43" xfId="109" applyNumberFormat="1" applyFont="1" applyFill="1" applyBorder="1" applyAlignment="1">
      <alignment horizontal="center" vertical="center" wrapText="1"/>
    </xf>
    <xf numFmtId="49" fontId="47" fillId="7" borderId="1" xfId="109" applyNumberFormat="1" applyFont="1" applyFill="1" applyBorder="1" applyAlignment="1">
      <alignment horizontal="center" vertical="center" wrapText="1"/>
    </xf>
    <xf numFmtId="49" fontId="46" fillId="7" borderId="62" xfId="109" applyNumberFormat="1" applyFont="1" applyFill="1" applyBorder="1" applyAlignment="1">
      <alignment vertical="center" wrapText="1"/>
    </xf>
    <xf numFmtId="49" fontId="46" fillId="7" borderId="62" xfId="109" applyNumberFormat="1" applyFont="1" applyFill="1" applyBorder="1" applyAlignment="1">
      <alignment horizontal="center" vertical="center" wrapText="1"/>
    </xf>
    <xf numFmtId="49" fontId="46" fillId="0" borderId="1" xfId="109" applyNumberFormat="1" applyFont="1" applyBorder="1" applyAlignment="1">
      <alignment wrapText="1"/>
    </xf>
    <xf numFmtId="49" fontId="46" fillId="0" borderId="1" xfId="109" applyNumberFormat="1" applyFont="1" applyBorder="1" applyAlignment="1">
      <alignment horizontal="center" vertical="center" wrapText="1"/>
    </xf>
    <xf numFmtId="49" fontId="46" fillId="12" borderId="1" xfId="109" applyNumberFormat="1" applyFont="1" applyFill="1" applyBorder="1" applyAlignment="1">
      <alignment horizontal="center" vertical="center" wrapText="1"/>
    </xf>
    <xf numFmtId="49" fontId="46" fillId="0" borderId="1" xfId="109" applyNumberFormat="1" applyFont="1" applyBorder="1" applyAlignment="1">
      <alignment vertical="center" wrapText="1"/>
    </xf>
    <xf numFmtId="49" fontId="25" fillId="0" borderId="1" xfId="109" applyNumberFormat="1" applyFont="1" applyBorder="1" applyAlignment="1">
      <alignment wrapText="1"/>
    </xf>
    <xf numFmtId="49" fontId="25" fillId="0" borderId="1" xfId="109" applyNumberFormat="1" applyFont="1" applyBorder="1" applyAlignment="1">
      <alignment vertical="center" wrapText="1"/>
    </xf>
    <xf numFmtId="0" fontId="25" fillId="0" borderId="56" xfId="109" applyFont="1" applyBorder="1"/>
    <xf numFmtId="0" fontId="34" fillId="15" borderId="52" xfId="109" applyFont="1" applyFill="1" applyBorder="1" applyAlignment="1">
      <alignment horizontal="left" vertical="center" wrapText="1" indent="4"/>
    </xf>
    <xf numFmtId="0" fontId="25" fillId="0" borderId="57" xfId="109" applyFont="1" applyBorder="1"/>
    <xf numFmtId="0" fontId="34" fillId="15" borderId="52" xfId="109" applyFont="1" applyFill="1" applyBorder="1" applyAlignment="1">
      <alignment vertical="center" wrapText="1"/>
    </xf>
    <xf numFmtId="0" fontId="34" fillId="15" borderId="52" xfId="109" applyFont="1" applyFill="1" applyBorder="1" applyAlignment="1">
      <alignment horizontal="left" vertical="center" wrapText="1" indent="6"/>
    </xf>
    <xf numFmtId="0" fontId="34" fillId="15" borderId="52" xfId="109" applyFont="1" applyFill="1" applyBorder="1" applyAlignment="1">
      <alignment horizontal="center" vertical="center" wrapText="1"/>
    </xf>
    <xf numFmtId="0" fontId="34" fillId="15" borderId="50" xfId="109" applyFont="1" applyFill="1" applyBorder="1" applyAlignment="1">
      <alignment horizontal="left" vertical="center" wrapText="1" indent="1"/>
    </xf>
    <xf numFmtId="0" fontId="1" fillId="0" borderId="51" xfId="109" applyBorder="1" applyAlignment="1">
      <alignment vertical="center" wrapText="1"/>
    </xf>
    <xf numFmtId="0" fontId="1" fillId="0" borderId="52" xfId="109" applyBorder="1" applyAlignment="1">
      <alignment vertical="center" wrapText="1"/>
    </xf>
    <xf numFmtId="0" fontId="36" fillId="0" borderId="52" xfId="109" applyFont="1" applyBorder="1" applyAlignment="1">
      <alignment vertical="center" wrapText="1"/>
    </xf>
    <xf numFmtId="0" fontId="36" fillId="0" borderId="52" xfId="109" applyFont="1" applyBorder="1" applyAlignment="1">
      <alignment horizontal="center" vertical="center" wrapText="1"/>
    </xf>
    <xf numFmtId="0" fontId="1" fillId="0" borderId="50" xfId="109" applyBorder="1" applyAlignment="1">
      <alignment vertical="center" wrapText="1"/>
    </xf>
    <xf numFmtId="0" fontId="36" fillId="15" borderId="52" xfId="109" applyFont="1" applyFill="1" applyBorder="1" applyAlignment="1">
      <alignment horizontal="right" vertical="center" wrapText="1"/>
    </xf>
    <xf numFmtId="0" fontId="1" fillId="15" borderId="50" xfId="109" applyFill="1" applyBorder="1" applyAlignment="1">
      <alignment vertical="center" wrapText="1"/>
    </xf>
    <xf numFmtId="0" fontId="25" fillId="0" borderId="58" xfId="109" applyFont="1" applyBorder="1"/>
    <xf numFmtId="0" fontId="37" fillId="15" borderId="53" xfId="109" applyFont="1" applyFill="1" applyBorder="1" applyAlignment="1">
      <alignment horizontal="center" vertical="center" wrapText="1"/>
    </xf>
    <xf numFmtId="0" fontId="37" fillId="15" borderId="49" xfId="109" applyFont="1" applyFill="1" applyBorder="1" applyAlignment="1">
      <alignment horizontal="center" vertical="center" wrapText="1"/>
    </xf>
    <xf numFmtId="0" fontId="38" fillId="0" borderId="51" xfId="109" applyFont="1" applyBorder="1" applyAlignment="1">
      <alignment horizontal="center" vertical="center" wrapText="1"/>
    </xf>
    <xf numFmtId="0" fontId="38" fillId="0" borderId="52" xfId="109" applyFont="1" applyBorder="1" applyAlignment="1">
      <alignment horizontal="center" vertical="center" wrapText="1"/>
    </xf>
    <xf numFmtId="0" fontId="1" fillId="0" borderId="0" xfId="109"/>
    <xf numFmtId="0" fontId="40" fillId="0" borderId="1" xfId="109" applyFont="1" applyBorder="1" applyAlignment="1">
      <alignment horizontal="center" vertical="center" wrapText="1"/>
    </xf>
    <xf numFmtId="0" fontId="40" fillId="0" borderId="1" xfId="109" applyFont="1" applyBorder="1" applyAlignment="1">
      <alignment vertical="center" wrapText="1"/>
    </xf>
    <xf numFmtId="0" fontId="33" fillId="0" borderId="8" xfId="109" applyFont="1" applyBorder="1" applyAlignment="1">
      <alignment vertical="center" wrapText="1"/>
    </xf>
    <xf numFmtId="0" fontId="8" fillId="0" borderId="10" xfId="0" applyFont="1" applyFill="1" applyBorder="1" applyAlignment="1">
      <alignment horizontal="left" vertical="top" wrapText="1"/>
    </xf>
    <xf numFmtId="0"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0" fontId="27" fillId="0" borderId="1" xfId="0" applyFont="1" applyBorder="1" applyAlignment="1">
      <alignment horizontal="left" vertical="top" wrapText="1"/>
    </xf>
    <xf numFmtId="0" fontId="3" fillId="0" borderId="1" xfId="0" applyFont="1" applyBorder="1" applyAlignment="1">
      <alignment horizontal="center" vertical="center" wrapText="1"/>
    </xf>
    <xf numFmtId="0" fontId="3" fillId="0" borderId="1" xfId="0" applyNumberFormat="1" applyFont="1" applyFill="1" applyBorder="1" applyAlignment="1">
      <alignment horizontal="left" vertical="top" wrapText="1"/>
    </xf>
    <xf numFmtId="14" fontId="2" fillId="0" borderId="1" xfId="0" applyNumberFormat="1" applyFont="1" applyFill="1" applyBorder="1" applyAlignment="1">
      <alignment horizontal="left" vertical="top" wrapText="1"/>
    </xf>
    <xf numFmtId="0" fontId="2" fillId="12" borderId="1" xfId="0" applyNumberFormat="1" applyFont="1" applyFill="1" applyBorder="1" applyAlignment="1">
      <alignment horizontal="left" vertical="top" wrapText="1"/>
    </xf>
    <xf numFmtId="0" fontId="2" fillId="12" borderId="1" xfId="0" applyFont="1" applyFill="1" applyBorder="1" applyAlignment="1">
      <alignment horizontal="left" vertical="top" wrapText="1"/>
    </xf>
    <xf numFmtId="0" fontId="6" fillId="0" borderId="1" xfId="0" applyFont="1" applyBorder="1" applyAlignment="1">
      <alignment horizontal="left" vertical="top" wrapText="1"/>
    </xf>
    <xf numFmtId="1" fontId="6" fillId="5" borderId="62" xfId="0" applyNumberFormat="1" applyFont="1" applyFill="1" applyBorder="1" applyAlignment="1">
      <alignment horizontal="center" vertical="center" wrapText="1"/>
    </xf>
    <xf numFmtId="1" fontId="6" fillId="2" borderId="62" xfId="0" applyNumberFormat="1" applyFont="1" applyFill="1" applyBorder="1" applyAlignment="1">
      <alignment horizontal="center" vertical="center" wrapText="1"/>
    </xf>
    <xf numFmtId="2" fontId="6" fillId="0" borderId="1" xfId="0" applyNumberFormat="1" applyFont="1" applyFill="1" applyBorder="1" applyAlignment="1">
      <alignment horizontal="center" vertical="center"/>
    </xf>
    <xf numFmtId="0" fontId="28" fillId="12" borderId="1" xfId="0" applyFont="1" applyFill="1" applyBorder="1" applyAlignment="1">
      <alignment horizontal="left" vertical="center" wrapText="1"/>
    </xf>
    <xf numFmtId="0" fontId="30" fillId="12" borderId="1" xfId="0" applyFont="1" applyFill="1" applyBorder="1" applyAlignment="1">
      <alignment vertical="center" wrapText="1"/>
    </xf>
    <xf numFmtId="0" fontId="8" fillId="0" borderId="1" xfId="0" applyFont="1" applyFill="1" applyBorder="1" applyAlignment="1">
      <alignment wrapText="1"/>
    </xf>
    <xf numFmtId="0" fontId="6" fillId="6" borderId="1" xfId="0" applyFont="1" applyFill="1" applyBorder="1" applyAlignment="1">
      <alignment horizontal="center" vertical="center" wrapText="1"/>
    </xf>
    <xf numFmtId="0" fontId="3" fillId="0" borderId="1" xfId="0" applyFont="1" applyBorder="1" applyAlignment="1">
      <alignment horizontal="justify" vertical="top" wrapText="1"/>
    </xf>
    <xf numFmtId="14" fontId="35" fillId="0" borderId="1" xfId="0" applyNumberFormat="1" applyFont="1" applyBorder="1" applyAlignment="1">
      <alignment horizontal="left" vertical="top" wrapText="1"/>
    </xf>
    <xf numFmtId="0" fontId="18" fillId="0" borderId="1" xfId="0" applyFont="1" applyBorder="1" applyAlignment="1">
      <alignment horizontal="left" vertical="top" wrapText="1"/>
    </xf>
    <xf numFmtId="164" fontId="5" fillId="12" borderId="1" xfId="0" applyNumberFormat="1" applyFont="1" applyFill="1" applyBorder="1" applyAlignment="1" applyProtection="1">
      <alignment horizontal="left" vertical="center" wrapText="1"/>
      <protection locked="0"/>
    </xf>
    <xf numFmtId="0" fontId="0" fillId="0" borderId="1"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2" borderId="1" xfId="0" applyFont="1" applyFill="1" applyBorder="1" applyAlignment="1">
      <alignment horizontal="center" vertical="top" wrapText="1"/>
    </xf>
    <xf numFmtId="0" fontId="8" fillId="0" borderId="1" xfId="0" applyFont="1" applyFill="1" applyBorder="1" applyAlignment="1">
      <alignment horizontal="center" vertical="top" wrapText="1"/>
    </xf>
    <xf numFmtId="0" fontId="2" fillId="2" borderId="1" xfId="0" applyFont="1" applyFill="1" applyBorder="1" applyAlignment="1">
      <alignment horizontal="left" vertical="top" wrapText="1"/>
    </xf>
    <xf numFmtId="0" fontId="8" fillId="3" borderId="1" xfId="0" applyFont="1" applyFill="1" applyBorder="1" applyAlignment="1" applyProtection="1">
      <alignment horizontal="left" vertical="top" wrapText="1"/>
      <protection locked="0"/>
    </xf>
    <xf numFmtId="0" fontId="3" fillId="12" borderId="1" xfId="0" applyFont="1" applyFill="1" applyBorder="1" applyAlignment="1">
      <alignment horizontal="center" vertical="center" wrapText="1"/>
    </xf>
    <xf numFmtId="0" fontId="5" fillId="0" borderId="1" xfId="0" applyFont="1" applyFill="1" applyBorder="1" applyAlignment="1">
      <alignment horizontal="center" vertical="top" wrapText="1"/>
    </xf>
    <xf numFmtId="0" fontId="0" fillId="0" borderId="1" xfId="0" applyFill="1" applyBorder="1" applyAlignment="1">
      <alignment horizontal="center" vertical="top" wrapText="1"/>
    </xf>
    <xf numFmtId="9" fontId="8" fillId="0" borderId="1" xfId="0" applyNumberFormat="1" applyFont="1" applyFill="1" applyBorder="1" applyAlignment="1" applyProtection="1">
      <alignment horizontal="center" vertical="top" wrapText="1"/>
      <protection locked="0"/>
    </xf>
    <xf numFmtId="0" fontId="0" fillId="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left" vertical="center" wrapText="1"/>
      <protection hidden="1"/>
    </xf>
    <xf numFmtId="0" fontId="8" fillId="2" borderId="1" xfId="0" applyFont="1" applyFill="1" applyBorder="1" applyAlignment="1" applyProtection="1">
      <alignment horizontal="left" vertical="top" wrapText="1"/>
      <protection locked="0"/>
    </xf>
    <xf numFmtId="0" fontId="5" fillId="2" borderId="1" xfId="0" applyFont="1" applyFill="1" applyBorder="1" applyAlignment="1">
      <alignment horizontal="left" vertical="top" wrapText="1"/>
    </xf>
    <xf numFmtId="0" fontId="2" fillId="3" borderId="1" xfId="0" applyFont="1" applyFill="1" applyBorder="1" applyAlignment="1" applyProtection="1">
      <alignment horizontal="left" vertical="center" wrapText="1"/>
      <protection locked="0"/>
    </xf>
    <xf numFmtId="0" fontId="2" fillId="5" borderId="1" xfId="0" applyFont="1" applyFill="1" applyBorder="1" applyAlignment="1" applyProtection="1">
      <alignment horizontal="left" vertical="top" wrapText="1"/>
      <protection hidden="1"/>
    </xf>
    <xf numFmtId="0" fontId="2" fillId="3" borderId="1" xfId="0" applyFont="1" applyFill="1" applyBorder="1" applyAlignment="1" applyProtection="1">
      <alignment horizontal="left" vertical="top" wrapText="1"/>
      <protection hidden="1"/>
    </xf>
    <xf numFmtId="0" fontId="50" fillId="12" borderId="1" xfId="0" applyFont="1" applyFill="1" applyBorder="1" applyAlignment="1">
      <alignment horizontal="center" vertical="center" wrapText="1"/>
    </xf>
    <xf numFmtId="0" fontId="4" fillId="0" borderId="0" xfId="0" applyFont="1" applyAlignment="1">
      <alignment horizontal="justify" vertical="top"/>
    </xf>
    <xf numFmtId="0" fontId="5" fillId="0" borderId="63" xfId="0" applyFont="1" applyBorder="1" applyAlignment="1">
      <alignment horizontal="justify" vertical="top" wrapText="1"/>
    </xf>
    <xf numFmtId="0" fontId="5" fillId="0" borderId="1" xfId="0" applyFont="1" applyBorder="1" applyAlignment="1">
      <alignment horizontal="center" vertical="top" wrapText="1"/>
    </xf>
    <xf numFmtId="0" fontId="0" fillId="12" borderId="1" xfId="0" applyFont="1" applyFill="1" applyBorder="1" applyAlignment="1">
      <alignment horizontal="center" vertical="center" wrapText="1"/>
    </xf>
    <xf numFmtId="0" fontId="50" fillId="0" borderId="1" xfId="0" applyFont="1" applyFill="1" applyBorder="1" applyAlignment="1">
      <alignment horizontal="left" vertical="center" wrapText="1"/>
    </xf>
    <xf numFmtId="14" fontId="2" fillId="0" borderId="1" xfId="0" applyNumberFormat="1" applyFont="1" applyBorder="1" applyAlignment="1">
      <alignment horizontal="justify" vertical="top" wrapText="1"/>
    </xf>
    <xf numFmtId="0" fontId="2" fillId="0" borderId="1" xfId="0" applyFont="1" applyFill="1" applyBorder="1" applyAlignment="1" applyProtection="1">
      <alignment horizontal="left" vertical="top" wrapText="1"/>
      <protection hidden="1"/>
    </xf>
    <xf numFmtId="0" fontId="5" fillId="12" borderId="1" xfId="0" applyFont="1" applyFill="1" applyBorder="1" applyAlignment="1">
      <alignment horizontal="left" vertical="center" wrapText="1"/>
    </xf>
    <xf numFmtId="49" fontId="50" fillId="12" borderId="1" xfId="0" applyNumberFormat="1" applyFont="1" applyFill="1" applyBorder="1" applyAlignment="1">
      <alignment horizontal="center" vertical="center" wrapText="1"/>
    </xf>
    <xf numFmtId="0" fontId="2" fillId="12" borderId="1" xfId="0" applyFont="1" applyFill="1" applyBorder="1" applyAlignment="1">
      <alignment horizontal="center" vertical="top" wrapText="1"/>
    </xf>
    <xf numFmtId="0" fontId="5" fillId="12" borderId="1" xfId="0" applyFont="1" applyFill="1" applyBorder="1" applyAlignment="1" applyProtection="1">
      <alignment horizontal="left" vertical="top" wrapText="1"/>
      <protection hidden="1"/>
    </xf>
    <xf numFmtId="0" fontId="8" fillId="12" borderId="1" xfId="0" applyFont="1" applyFill="1" applyBorder="1" applyAlignment="1" applyProtection="1">
      <alignment horizontal="left" vertical="top" wrapText="1"/>
      <protection locked="0"/>
    </xf>
    <xf numFmtId="0" fontId="5" fillId="12" borderId="1" xfId="0" applyFont="1" applyFill="1" applyBorder="1" applyAlignment="1">
      <alignment vertical="top" wrapText="1"/>
    </xf>
    <xf numFmtId="0" fontId="0" fillId="12" borderId="1" xfId="0" applyFont="1" applyFill="1" applyBorder="1" applyAlignment="1">
      <alignment horizontal="center" vertical="top" wrapText="1"/>
    </xf>
    <xf numFmtId="0" fontId="25" fillId="12" borderId="1" xfId="0" applyFont="1" applyFill="1" applyBorder="1" applyAlignment="1">
      <alignment horizontal="center" vertical="top" wrapText="1"/>
    </xf>
    <xf numFmtId="0" fontId="25" fillId="12"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0" borderId="1" xfId="0" applyFont="1" applyFill="1" applyBorder="1" applyAlignment="1" applyProtection="1">
      <alignment horizontal="left" vertical="top" wrapText="1"/>
      <protection hidden="1"/>
    </xf>
    <xf numFmtId="0" fontId="2" fillId="12" borderId="1" xfId="0" applyFont="1" applyFill="1" applyBorder="1" applyAlignment="1">
      <alignment horizontal="center" vertical="center" wrapText="1"/>
    </xf>
    <xf numFmtId="0" fontId="2" fillId="1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left" vertical="top" wrapText="1"/>
      <protection locked="0"/>
    </xf>
    <xf numFmtId="0" fontId="2" fillId="5" borderId="1" xfId="0" applyFont="1" applyFill="1" applyBorder="1" applyAlignment="1">
      <alignment horizontal="left" vertical="top" wrapText="1"/>
    </xf>
    <xf numFmtId="0" fontId="9" fillId="0" borderId="1" xfId="0" applyFont="1" applyBorder="1" applyAlignment="1">
      <alignment horizontal="center" vertical="top" wrapText="1"/>
    </xf>
    <xf numFmtId="0" fontId="4" fillId="0" borderId="0" xfId="0" applyFont="1" applyAlignment="1">
      <alignment vertical="top" wrapText="1"/>
    </xf>
    <xf numFmtId="0" fontId="5" fillId="0" borderId="1" xfId="0" applyFont="1" applyFill="1" applyBorder="1" applyAlignment="1" applyProtection="1">
      <alignment vertical="top" wrapText="1"/>
      <protection hidden="1"/>
    </xf>
    <xf numFmtId="0" fontId="2" fillId="12" borderId="43" xfId="0" applyFont="1" applyFill="1" applyBorder="1" applyAlignment="1">
      <alignment horizontal="center" vertical="top" wrapText="1"/>
    </xf>
    <xf numFmtId="0" fontId="5" fillId="12" borderId="1" xfId="0" applyFont="1" applyFill="1" applyBorder="1" applyAlignment="1">
      <alignment horizontal="center" vertical="top" wrapText="1"/>
    </xf>
    <xf numFmtId="0" fontId="2" fillId="0" borderId="1" xfId="0" applyFont="1" applyFill="1" applyBorder="1" applyAlignment="1" applyProtection="1">
      <alignment horizontal="center" vertical="center" wrapText="1"/>
      <protection locked="0"/>
    </xf>
    <xf numFmtId="0" fontId="2" fillId="12" borderId="10" xfId="0" applyFont="1" applyFill="1" applyBorder="1" applyAlignment="1" applyProtection="1">
      <alignment vertical="top" wrapText="1"/>
      <protection hidden="1"/>
    </xf>
    <xf numFmtId="0" fontId="5" fillId="20" borderId="63" xfId="0" applyFont="1" applyFill="1" applyBorder="1" applyAlignment="1">
      <alignment horizontal="justify" vertical="top" wrapText="1"/>
    </xf>
    <xf numFmtId="0" fontId="5" fillId="20" borderId="1" xfId="0" applyFont="1" applyFill="1" applyBorder="1" applyAlignment="1" applyProtection="1">
      <alignment horizontal="justify" vertical="top" wrapText="1"/>
      <protection locked="0"/>
    </xf>
    <xf numFmtId="0" fontId="5" fillId="20" borderId="65" xfId="0" applyFont="1" applyFill="1" applyBorder="1" applyAlignment="1">
      <alignment horizontal="justify" vertical="top" wrapText="1"/>
    </xf>
    <xf numFmtId="0" fontId="5" fillId="20" borderId="1" xfId="0" applyFont="1" applyFill="1" applyBorder="1" applyAlignment="1">
      <alignment horizontal="justify" vertical="top" wrapText="1"/>
    </xf>
    <xf numFmtId="0" fontId="5" fillId="20" borderId="64" xfId="0" applyFont="1" applyFill="1" applyBorder="1" applyAlignment="1">
      <alignment horizontal="justify" vertical="center" wrapText="1"/>
    </xf>
    <xf numFmtId="0" fontId="5" fillId="19" borderId="63"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1" xfId="0" applyFont="1" applyFill="1" applyBorder="1" applyAlignment="1" applyProtection="1">
      <alignment horizontal="center" vertical="top" wrapText="1"/>
      <protection hidden="1"/>
    </xf>
    <xf numFmtId="0" fontId="2" fillId="0" borderId="1" xfId="0" applyFont="1" applyBorder="1" applyAlignment="1">
      <alignment vertical="top" wrapText="1"/>
    </xf>
    <xf numFmtId="0" fontId="52" fillId="0" borderId="0" xfId="0" applyFont="1" applyAlignment="1">
      <alignment vertical="top" wrapText="1"/>
    </xf>
    <xf numFmtId="0" fontId="25" fillId="12" borderId="1" xfId="0" applyFont="1" applyFill="1" applyBorder="1" applyAlignment="1">
      <alignment vertical="center" wrapText="1"/>
    </xf>
    <xf numFmtId="0" fontId="5" fillId="12" borderId="66" xfId="0" applyFont="1" applyFill="1" applyBorder="1" applyAlignment="1">
      <alignment horizontal="justify" vertical="top" wrapText="1"/>
    </xf>
    <xf numFmtId="0" fontId="2" fillId="0" borderId="1" xfId="0" applyFont="1" applyFill="1" applyBorder="1" applyAlignment="1" applyProtection="1">
      <alignment horizontal="left" vertical="center" wrapText="1"/>
      <protection hidden="1"/>
    </xf>
    <xf numFmtId="9" fontId="31" fillId="0" borderId="1" xfId="0" applyNumberFormat="1" applyFont="1" applyBorder="1" applyAlignment="1">
      <alignment horizontal="center" vertical="center"/>
    </xf>
    <xf numFmtId="0" fontId="5" fillId="12" borderId="1" xfId="0" applyFont="1" applyFill="1" applyBorder="1" applyAlignment="1">
      <alignment horizontal="center" wrapText="1"/>
    </xf>
    <xf numFmtId="49" fontId="5" fillId="12" borderId="1" xfId="0" applyNumberFormat="1" applyFont="1" applyFill="1" applyBorder="1" applyAlignment="1">
      <alignment vertical="top" wrapText="1"/>
    </xf>
    <xf numFmtId="49" fontId="5" fillId="12" borderId="1" xfId="0" applyNumberFormat="1" applyFont="1" applyFill="1" applyBorder="1" applyAlignment="1">
      <alignment horizontal="center" vertical="top" wrapText="1"/>
    </xf>
    <xf numFmtId="49" fontId="5" fillId="0" borderId="1" xfId="0" applyNumberFormat="1" applyFont="1" applyBorder="1" applyAlignment="1">
      <alignment vertical="top" wrapText="1"/>
    </xf>
    <xf numFmtId="49" fontId="5" fillId="0" borderId="1" xfId="0" applyNumberFormat="1" applyFont="1" applyBorder="1" applyAlignment="1">
      <alignment horizontal="center" vertical="top" wrapText="1"/>
    </xf>
    <xf numFmtId="49" fontId="5" fillId="0" borderId="1" xfId="0" applyNumberFormat="1" applyFont="1" applyBorder="1" applyAlignment="1">
      <alignment vertical="center" wrapText="1"/>
    </xf>
    <xf numFmtId="0" fontId="5" fillId="0" borderId="1" xfId="0" applyFont="1" applyBorder="1" applyAlignment="1">
      <alignment vertical="center" wrapText="1"/>
    </xf>
    <xf numFmtId="49" fontId="5" fillId="0" borderId="1" xfId="0" applyNumberFormat="1" applyFont="1" applyBorder="1" applyAlignment="1">
      <alignment horizontal="center" vertical="center" wrapText="1"/>
    </xf>
    <xf numFmtId="0" fontId="2" fillId="0" borderId="0" xfId="0" applyFont="1" applyFill="1" applyAlignment="1">
      <alignment horizontal="left" vertical="top" wrapText="1"/>
    </xf>
    <xf numFmtId="49" fontId="5" fillId="12" borderId="1" xfId="0" applyNumberFormat="1" applyFont="1" applyFill="1" applyBorder="1" applyAlignment="1">
      <alignment horizontal="center" vertical="center" wrapText="1"/>
    </xf>
    <xf numFmtId="0" fontId="2" fillId="2" borderId="1" xfId="0" applyFont="1" applyFill="1" applyBorder="1" applyAlignment="1" applyProtection="1">
      <alignment horizontal="left" vertical="center" wrapText="1"/>
      <protection hidden="1"/>
    </xf>
    <xf numFmtId="14" fontId="5" fillId="12" borderId="1" xfId="0" applyNumberFormat="1" applyFont="1" applyFill="1" applyBorder="1" applyAlignment="1">
      <alignment horizontal="left" vertical="top" wrapText="1"/>
    </xf>
    <xf numFmtId="9" fontId="2" fillId="0" borderId="1" xfId="0" applyNumberFormat="1" applyFont="1" applyFill="1" applyBorder="1" applyAlignment="1" applyProtection="1">
      <alignment horizontal="center" vertical="top" wrapText="1"/>
      <protection locked="0"/>
    </xf>
    <xf numFmtId="0" fontId="4" fillId="0" borderId="1" xfId="0" applyFont="1" applyBorder="1" applyAlignment="1">
      <alignment horizontal="justify" vertical="top"/>
    </xf>
    <xf numFmtId="0" fontId="2" fillId="3" borderId="1" xfId="0" applyFont="1" applyFill="1" applyBorder="1" applyAlignment="1" applyProtection="1">
      <alignment horizontal="center" vertical="top" wrapText="1"/>
      <protection locked="0"/>
    </xf>
    <xf numFmtId="0" fontId="2" fillId="0" borderId="1" xfId="0" applyFont="1" applyFill="1" applyBorder="1" applyAlignment="1" applyProtection="1">
      <alignment horizontal="center" vertical="top" wrapText="1"/>
      <protection hidden="1"/>
    </xf>
    <xf numFmtId="0" fontId="2" fillId="0" borderId="1" xfId="0" applyFont="1" applyFill="1" applyBorder="1" applyAlignment="1" applyProtection="1">
      <alignment horizontal="center" vertical="top" wrapText="1"/>
      <protection locked="0"/>
    </xf>
    <xf numFmtId="0" fontId="2" fillId="0" borderId="21" xfId="0" applyFont="1" applyBorder="1" applyAlignment="1">
      <alignment horizontal="justify" vertical="center" wrapText="1"/>
    </xf>
    <xf numFmtId="0" fontId="2" fillId="0" borderId="21" xfId="0" applyFont="1" applyBorder="1" applyAlignment="1">
      <alignment horizontal="justify" vertical="top" wrapText="1"/>
    </xf>
    <xf numFmtId="0" fontId="2" fillId="12" borderId="1" xfId="0" applyFont="1" applyFill="1" applyBorder="1" applyAlignment="1" applyProtection="1">
      <alignment horizontal="left" vertical="top" wrapText="1"/>
      <protection hidden="1"/>
    </xf>
    <xf numFmtId="16" fontId="2" fillId="0" borderId="1" xfId="0" applyNumberFormat="1" applyFont="1" applyFill="1" applyBorder="1" applyAlignment="1">
      <alignment horizontal="left" vertical="top" wrapText="1"/>
    </xf>
    <xf numFmtId="0" fontId="3" fillId="0" borderId="1" xfId="0" applyFont="1" applyBorder="1" applyAlignment="1">
      <alignment horizontal="left" vertical="top" wrapText="1"/>
    </xf>
    <xf numFmtId="14" fontId="6" fillId="0" borderId="1" xfId="0" applyNumberFormat="1" applyFont="1" applyFill="1" applyBorder="1" applyAlignment="1">
      <alignment horizontal="left" vertical="top" wrapText="1"/>
    </xf>
    <xf numFmtId="14" fontId="6" fillId="12" borderId="1" xfId="0" applyNumberFormat="1" applyFont="1" applyFill="1" applyBorder="1" applyAlignment="1">
      <alignment horizontal="left" vertical="top" wrapText="1"/>
    </xf>
    <xf numFmtId="0" fontId="0" fillId="0" borderId="1" xfId="0" applyBorder="1"/>
    <xf numFmtId="0" fontId="3" fillId="0" borderId="1" xfId="0" applyFont="1" applyBorder="1" applyAlignment="1">
      <alignment horizontal="center" vertical="center"/>
    </xf>
    <xf numFmtId="0" fontId="29" fillId="3" borderId="1" xfId="0" applyFont="1" applyFill="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29" fillId="21" borderId="1" xfId="0" applyFont="1" applyFill="1" applyBorder="1" applyAlignment="1">
      <alignment horizontal="center" vertical="center"/>
    </xf>
    <xf numFmtId="0" fontId="29" fillId="4" borderId="1" xfId="0" applyFont="1" applyFill="1" applyBorder="1" applyAlignment="1">
      <alignment horizontal="center" vertical="center"/>
    </xf>
    <xf numFmtId="0" fontId="29" fillId="5" borderId="1" xfId="0" applyFont="1" applyFill="1" applyBorder="1" applyAlignment="1">
      <alignment horizontal="center" vertical="center"/>
    </xf>
    <xf numFmtId="0" fontId="29" fillId="2" borderId="1" xfId="0" applyFont="1" applyFill="1" applyBorder="1" applyAlignment="1">
      <alignment horizontal="center" vertical="center" wrapText="1"/>
    </xf>
    <xf numFmtId="0" fontId="3" fillId="0" borderId="0" xfId="0" applyFont="1" applyBorder="1" applyAlignment="1">
      <alignment vertical="center"/>
    </xf>
    <xf numFmtId="9" fontId="54" fillId="0" borderId="1" xfId="0" applyNumberFormat="1" applyFont="1" applyBorder="1" applyAlignment="1">
      <alignment horizontal="center" vertical="center"/>
    </xf>
    <xf numFmtId="0" fontId="54" fillId="0" borderId="1" xfId="0" applyFont="1" applyBorder="1" applyAlignment="1">
      <alignment vertical="center" wrapText="1"/>
    </xf>
    <xf numFmtId="0" fontId="49" fillId="0" borderId="1" xfId="0" applyFont="1" applyBorder="1"/>
    <xf numFmtId="0" fontId="49" fillId="4" borderId="1" xfId="0" applyFont="1" applyFill="1" applyBorder="1" applyAlignment="1">
      <alignment horizontal="center" vertical="center"/>
    </xf>
    <xf numFmtId="0" fontId="49" fillId="22" borderId="1" xfId="0" applyFont="1" applyFill="1" applyBorder="1" applyAlignment="1">
      <alignment horizontal="center" vertical="center"/>
    </xf>
    <xf numFmtId="0" fontId="49" fillId="23" borderId="1" xfId="0" applyFont="1" applyFill="1" applyBorder="1" applyAlignment="1">
      <alignment horizontal="center" vertical="center"/>
    </xf>
    <xf numFmtId="0" fontId="49" fillId="24" borderId="1" xfId="0" applyFont="1" applyFill="1" applyBorder="1" applyAlignment="1">
      <alignment horizontal="center" vertical="center"/>
    </xf>
    <xf numFmtId="0" fontId="49" fillId="2" borderId="1" xfId="0" applyFont="1" applyFill="1" applyBorder="1" applyAlignment="1">
      <alignment horizontal="center" vertical="center"/>
    </xf>
    <xf numFmtId="0" fontId="29" fillId="0" borderId="0" xfId="0" applyFont="1" applyAlignment="1">
      <alignment horizontal="justify"/>
    </xf>
    <xf numFmtId="0" fontId="29" fillId="0" borderId="62" xfId="0" applyFont="1" applyBorder="1" applyAlignment="1">
      <alignment horizontal="justify"/>
    </xf>
    <xf numFmtId="0" fontId="4" fillId="0" borderId="1" xfId="0" applyFont="1" applyBorder="1" applyAlignment="1">
      <alignment horizontal="justify"/>
    </xf>
    <xf numFmtId="14" fontId="2" fillId="0" borderId="1" xfId="0" applyNumberFormat="1" applyFont="1" applyBorder="1" applyAlignment="1">
      <alignment vertical="top" wrapText="1"/>
    </xf>
    <xf numFmtId="14" fontId="3" fillId="0" borderId="1" xfId="0" applyNumberFormat="1" applyFont="1" applyBorder="1" applyAlignment="1">
      <alignment horizontal="justify" vertical="top" wrapText="1"/>
    </xf>
    <xf numFmtId="14" fontId="2" fillId="12" borderId="1" xfId="0" applyNumberFormat="1" applyFont="1" applyFill="1" applyBorder="1" applyAlignment="1">
      <alignment horizontal="left" vertical="top" wrapText="1"/>
    </xf>
    <xf numFmtId="0" fontId="53" fillId="0" borderId="70" xfId="0" applyFont="1" applyBorder="1" applyAlignment="1">
      <alignment horizontal="center" wrapText="1"/>
    </xf>
    <xf numFmtId="0" fontId="53" fillId="0" borderId="71" xfId="0" applyFont="1" applyBorder="1" applyAlignment="1">
      <alignment horizontal="center" wrapText="1"/>
    </xf>
    <xf numFmtId="0" fontId="53" fillId="0" borderId="72" xfId="0" applyFont="1" applyBorder="1" applyAlignment="1">
      <alignment horizontal="center" wrapText="1"/>
    </xf>
    <xf numFmtId="0" fontId="4" fillId="0" borderId="67" xfId="0" applyFont="1" applyBorder="1" applyAlignment="1">
      <alignment horizontal="center" vertical="center" wrapText="1"/>
    </xf>
    <xf numFmtId="0" fontId="4" fillId="0" borderId="68" xfId="0" applyFont="1" applyBorder="1" applyAlignment="1">
      <alignment horizontal="center" vertical="center" wrapText="1"/>
    </xf>
    <xf numFmtId="0" fontId="4" fillId="0" borderId="69" xfId="0" applyFont="1" applyBorder="1" applyAlignment="1">
      <alignment horizontal="center" vertical="center" wrapText="1"/>
    </xf>
    <xf numFmtId="0" fontId="0" fillId="0" borderId="0" xfId="0" applyBorder="1" applyAlignment="1">
      <alignment horizontal="center" vertical="center"/>
    </xf>
    <xf numFmtId="0" fontId="2" fillId="0" borderId="0" xfId="0" applyFont="1" applyAlignment="1">
      <alignment horizontal="center" vertical="center" wrapText="1"/>
    </xf>
    <xf numFmtId="0" fontId="2" fillId="0" borderId="0" xfId="0" applyFont="1" applyBorder="1" applyAlignment="1">
      <alignment horizontal="center" vertical="center"/>
    </xf>
    <xf numFmtId="0" fontId="2" fillId="0" borderId="0" xfId="0" applyFont="1" applyBorder="1" applyAlignment="1">
      <alignment horizontal="center" vertical="center" wrapText="1"/>
    </xf>
    <xf numFmtId="0" fontId="3" fillId="7" borderId="29" xfId="0" applyFont="1" applyFill="1" applyBorder="1" applyAlignment="1">
      <alignment horizontal="center" vertical="center"/>
    </xf>
    <xf numFmtId="0" fontId="3" fillId="7" borderId="30" xfId="0" applyFont="1" applyFill="1" applyBorder="1" applyAlignment="1">
      <alignment horizontal="center" vertical="center"/>
    </xf>
    <xf numFmtId="0" fontId="3" fillId="7" borderId="21" xfId="0" applyFont="1" applyFill="1" applyBorder="1" applyAlignment="1">
      <alignment horizontal="center" vertical="center"/>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5" fillId="0" borderId="13" xfId="0" applyFont="1" applyBorder="1" applyAlignment="1">
      <alignment horizontal="center" vertical="top" wrapText="1"/>
    </xf>
    <xf numFmtId="0" fontId="5" fillId="0" borderId="14" xfId="0" applyFont="1" applyBorder="1" applyAlignment="1">
      <alignment horizontal="center" vertical="top" wrapText="1"/>
    </xf>
    <xf numFmtId="0" fontId="18" fillId="0" borderId="13" xfId="0" applyFont="1" applyBorder="1" applyAlignment="1">
      <alignment vertical="center" wrapText="1"/>
    </xf>
    <xf numFmtId="0" fontId="18" fillId="0" borderId="14" xfId="0" applyFont="1" applyBorder="1" applyAlignment="1">
      <alignment vertical="center" wrapText="1"/>
    </xf>
    <xf numFmtId="0" fontId="2" fillId="0" borderId="15" xfId="0" applyFont="1"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36" xfId="0" applyBorder="1" applyAlignment="1">
      <alignment horizontal="center"/>
    </xf>
    <xf numFmtId="0" fontId="0" fillId="0" borderId="35" xfId="0" applyBorder="1" applyAlignment="1">
      <alignment horizontal="center"/>
    </xf>
    <xf numFmtId="0" fontId="0" fillId="0" borderId="6" xfId="0" applyBorder="1" applyAlignment="1">
      <alignment horizontal="center"/>
    </xf>
    <xf numFmtId="0" fontId="6" fillId="0" borderId="40" xfId="0" applyFont="1" applyBorder="1" applyAlignment="1">
      <alignment horizontal="center" vertical="center" wrapText="1"/>
    </xf>
    <xf numFmtId="0" fontId="6" fillId="0" borderId="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40" xfId="0" applyFont="1" applyBorder="1" applyAlignment="1">
      <alignment horizontal="left" vertical="center"/>
    </xf>
    <xf numFmtId="0" fontId="6" fillId="0" borderId="41" xfId="0" applyFont="1" applyBorder="1" applyAlignment="1">
      <alignment horizontal="left" vertical="center"/>
    </xf>
    <xf numFmtId="0" fontId="6" fillId="0" borderId="1" xfId="0" applyFont="1" applyBorder="1" applyAlignment="1">
      <alignment horizontal="left" vertical="center"/>
    </xf>
    <xf numFmtId="0" fontId="6" fillId="0" borderId="42" xfId="0" applyFont="1" applyBorder="1" applyAlignment="1">
      <alignment horizontal="left" vertical="center"/>
    </xf>
    <xf numFmtId="0" fontId="6" fillId="0" borderId="32" xfId="0" applyFont="1" applyBorder="1" applyAlignment="1">
      <alignment horizontal="left" vertical="center" wrapText="1"/>
    </xf>
    <xf numFmtId="0" fontId="6" fillId="0" borderId="34" xfId="0" applyFont="1" applyBorder="1" applyAlignment="1">
      <alignment horizontal="left" vertical="center" wrapText="1"/>
    </xf>
    <xf numFmtId="0" fontId="0" fillId="0" borderId="1" xfId="0" applyFill="1" applyBorder="1" applyAlignment="1">
      <alignment horizontal="center" vertical="center" wrapText="1"/>
    </xf>
    <xf numFmtId="0" fontId="6" fillId="0" borderId="1" xfId="0" applyFont="1" applyBorder="1" applyAlignment="1">
      <alignment horizontal="center"/>
    </xf>
    <xf numFmtId="0" fontId="6" fillId="6"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0" fontId="8" fillId="0" borderId="1" xfId="0" applyFont="1" applyFill="1" applyBorder="1" applyAlignment="1">
      <alignment horizontal="center" wrapText="1"/>
    </xf>
    <xf numFmtId="0" fontId="49" fillId="17" borderId="1" xfId="0" applyFont="1" applyFill="1" applyBorder="1" applyAlignment="1">
      <alignment horizontal="center" vertical="center" wrapText="1"/>
    </xf>
    <xf numFmtId="0" fontId="6" fillId="0" borderId="1" xfId="0" applyFont="1" applyFill="1" applyBorder="1" applyAlignment="1">
      <alignment horizontal="center"/>
    </xf>
    <xf numFmtId="0" fontId="30" fillId="10" borderId="1" xfId="0" applyFont="1" applyFill="1" applyBorder="1" applyAlignment="1">
      <alignment horizontal="left" vertical="center" wrapText="1"/>
    </xf>
    <xf numFmtId="0" fontId="3" fillId="9" borderId="1" xfId="0" applyFont="1" applyFill="1" applyBorder="1" applyAlignment="1">
      <alignment horizontal="left" vertical="center" wrapText="1"/>
    </xf>
    <xf numFmtId="0" fontId="6" fillId="7" borderId="1" xfId="0" applyFont="1" applyFill="1" applyBorder="1" applyAlignment="1">
      <alignment horizontal="center"/>
    </xf>
    <xf numFmtId="0" fontId="6" fillId="8" borderId="1" xfId="0" applyFont="1" applyFill="1" applyBorder="1" applyAlignment="1">
      <alignment horizontal="center"/>
    </xf>
    <xf numFmtId="0" fontId="30" fillId="11" borderId="1" xfId="0" applyFont="1" applyFill="1" applyBorder="1" applyAlignment="1">
      <alignment horizontal="left" vertical="center" wrapText="1"/>
    </xf>
    <xf numFmtId="0" fontId="30" fillId="10" borderId="1" xfId="0" applyFont="1" applyFill="1" applyBorder="1" applyAlignment="1">
      <alignment horizontal="left" vertical="center"/>
    </xf>
    <xf numFmtId="0" fontId="29" fillId="13" borderId="1" xfId="0" applyFont="1" applyFill="1" applyBorder="1" applyAlignment="1">
      <alignment horizontal="left" vertical="center"/>
    </xf>
    <xf numFmtId="0" fontId="30" fillId="11" borderId="62" xfId="0" applyFont="1" applyFill="1" applyBorder="1" applyAlignment="1">
      <alignment horizontal="left" vertical="center" wrapText="1"/>
    </xf>
    <xf numFmtId="2" fontId="5" fillId="0" borderId="1" xfId="0" applyNumberFormat="1" applyFont="1" applyFill="1" applyBorder="1" applyAlignment="1">
      <alignment horizontal="center" vertical="center"/>
    </xf>
    <xf numFmtId="2" fontId="3" fillId="0" borderId="1" xfId="0" applyNumberFormat="1" applyFont="1" applyFill="1" applyBorder="1" applyAlignment="1">
      <alignment horizontal="left" vertical="center"/>
    </xf>
    <xf numFmtId="2" fontId="3" fillId="0" borderId="1" xfId="0" applyNumberFormat="1" applyFont="1" applyFill="1" applyBorder="1" applyAlignment="1">
      <alignment horizontal="left" vertical="center" wrapText="1"/>
    </xf>
    <xf numFmtId="2" fontId="6" fillId="0" borderId="1" xfId="0" applyNumberFormat="1" applyFont="1" applyFill="1" applyBorder="1" applyAlignment="1">
      <alignment horizontal="center" vertical="center"/>
    </xf>
    <xf numFmtId="0" fontId="0" fillId="0" borderId="1" xfId="0" applyBorder="1" applyAlignment="1">
      <alignment horizontal="center" vertical="center"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0" xfId="0" applyFont="1" applyFill="1" applyAlignment="1">
      <alignment horizontal="center" wrapText="1"/>
    </xf>
    <xf numFmtId="0" fontId="8" fillId="0" borderId="0" xfId="0" applyFont="1" applyFill="1" applyAlignment="1">
      <alignment horizontal="center" wrapText="1"/>
    </xf>
    <xf numFmtId="0" fontId="3" fillId="0" borderId="1" xfId="0" applyFont="1" applyBorder="1" applyAlignment="1">
      <alignment horizontal="center" vertical="center" wrapText="1"/>
    </xf>
    <xf numFmtId="0" fontId="0" fillId="0" borderId="1" xfId="0" applyBorder="1" applyAlignment="1">
      <alignment horizontal="center" vertical="top" wrapText="1"/>
    </xf>
    <xf numFmtId="0" fontId="6" fillId="18" borderId="1" xfId="0" applyFont="1" applyFill="1" applyBorder="1" applyAlignment="1">
      <alignment horizontal="center" vertical="center" wrapText="1"/>
    </xf>
    <xf numFmtId="0" fontId="29" fillId="13" borderId="1" xfId="0" applyFont="1" applyFill="1" applyBorder="1" applyAlignment="1">
      <alignment horizontal="left" vertical="center" wrapText="1"/>
    </xf>
    <xf numFmtId="0" fontId="19" fillId="0" borderId="3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8" xfId="0" applyFont="1" applyBorder="1" applyAlignment="1">
      <alignment horizontal="center" vertical="center" wrapText="1"/>
    </xf>
    <xf numFmtId="0" fontId="0" fillId="0" borderId="0" xfId="0" applyAlignment="1">
      <alignment horizontal="center"/>
    </xf>
    <xf numFmtId="0" fontId="5" fillId="0" borderId="0" xfId="0" applyFont="1" applyAlignment="1">
      <alignment horizontal="center"/>
    </xf>
    <xf numFmtId="0" fontId="19" fillId="0" borderId="28"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31"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21"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20" fillId="0" borderId="35"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2"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31"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34" xfId="0" applyFont="1" applyBorder="1" applyAlignment="1">
      <alignment horizontal="center" vertical="center" wrapText="1"/>
    </xf>
    <xf numFmtId="0" fontId="0" fillId="0" borderId="1" xfId="0" applyBorder="1" applyAlignment="1">
      <alignment horizontal="center"/>
    </xf>
    <xf numFmtId="0" fontId="3" fillId="0" borderId="1" xfId="0" applyFont="1" applyBorder="1" applyAlignment="1">
      <alignment horizontal="left" vertical="center"/>
    </xf>
    <xf numFmtId="0" fontId="43" fillId="0" borderId="38"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31" xfId="0" applyFont="1" applyBorder="1" applyAlignment="1">
      <alignment horizontal="center" vertical="center" wrapText="1"/>
    </xf>
    <xf numFmtId="0" fontId="43" fillId="0" borderId="39" xfId="0" applyFont="1" applyBorder="1" applyAlignment="1">
      <alignment horizontal="center" vertical="center" wrapText="1"/>
    </xf>
    <xf numFmtId="0" fontId="43" fillId="0" borderId="33" xfId="0" applyFont="1" applyBorder="1" applyAlignment="1">
      <alignment horizontal="center" vertical="center" wrapText="1"/>
    </xf>
    <xf numFmtId="0" fontId="43" fillId="0" borderId="34" xfId="0" applyFont="1" applyBorder="1" applyAlignment="1">
      <alignment horizontal="center" vertical="center" wrapText="1"/>
    </xf>
    <xf numFmtId="0" fontId="2" fillId="0" borderId="0" xfId="0" applyFont="1" applyAlignment="1">
      <alignment horizontal="left" vertical="center"/>
    </xf>
    <xf numFmtId="0" fontId="41" fillId="0" borderId="17" xfId="0" applyFont="1" applyBorder="1" applyAlignment="1">
      <alignment horizontal="center" vertical="center" wrapText="1"/>
    </xf>
    <xf numFmtId="0" fontId="41" fillId="0" borderId="54"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0"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28"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38" xfId="0" applyFont="1" applyBorder="1" applyAlignment="1">
      <alignment horizontal="center" vertical="center" wrapText="1"/>
    </xf>
    <xf numFmtId="0" fontId="41" fillId="0" borderId="9" xfId="0" applyFont="1" applyBorder="1" applyAlignment="1">
      <alignment horizontal="center" vertical="center" wrapText="1"/>
    </xf>
    <xf numFmtId="0" fontId="41" fillId="0" borderId="31"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4"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13"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21" xfId="0" applyFont="1" applyBorder="1" applyAlignment="1">
      <alignment horizontal="center" vertical="center" wrapText="1"/>
    </xf>
    <xf numFmtId="0" fontId="2" fillId="0" borderId="1" xfId="0" applyFont="1" applyBorder="1" applyAlignment="1">
      <alignment horizontal="center"/>
    </xf>
    <xf numFmtId="0" fontId="40" fillId="0" borderId="1" xfId="0" applyFont="1" applyBorder="1" applyAlignment="1">
      <alignment horizontal="center" vertical="center" wrapText="1"/>
    </xf>
    <xf numFmtId="0" fontId="2" fillId="0" borderId="8" xfId="0" applyFont="1"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wrapText="1"/>
    </xf>
    <xf numFmtId="0" fontId="3" fillId="0" borderId="8" xfId="0" applyFont="1" applyBorder="1" applyAlignment="1">
      <alignment horizontal="left" vertical="center"/>
    </xf>
    <xf numFmtId="0" fontId="3" fillId="0" borderId="10" xfId="0" applyFont="1" applyBorder="1" applyAlignment="1">
      <alignment horizontal="left" vertical="center"/>
    </xf>
    <xf numFmtId="0" fontId="39" fillId="16" borderId="1" xfId="0" applyFont="1" applyFill="1" applyBorder="1" applyAlignment="1">
      <alignment horizontal="center" vertical="center" wrapText="1"/>
    </xf>
    <xf numFmtId="0" fontId="40" fillId="0" borderId="1" xfId="0" applyFont="1" applyBorder="1" applyAlignment="1">
      <alignment horizontal="center" wrapText="1"/>
    </xf>
    <xf numFmtId="0" fontId="34" fillId="15" borderId="1" xfId="0" applyFont="1" applyFill="1" applyBorder="1" applyAlignment="1">
      <alignment horizontal="left" vertical="center" wrapText="1" indent="1"/>
    </xf>
    <xf numFmtId="0" fontId="34" fillId="15" borderId="45" xfId="0" applyFont="1" applyFill="1" applyBorder="1" applyAlignment="1">
      <alignment horizontal="center" vertical="center" wrapText="1"/>
    </xf>
    <xf numFmtId="0" fontId="34" fillId="15" borderId="46" xfId="0" applyFont="1" applyFill="1" applyBorder="1" applyAlignment="1">
      <alignment horizontal="center" vertical="center" wrapText="1"/>
    </xf>
    <xf numFmtId="0" fontId="34" fillId="15" borderId="47" xfId="0" applyFont="1" applyFill="1" applyBorder="1" applyAlignment="1">
      <alignment horizontal="center" vertical="center" wrapText="1"/>
    </xf>
    <xf numFmtId="0" fontId="34" fillId="15" borderId="48" xfId="0" applyFont="1" applyFill="1" applyBorder="1" applyAlignment="1">
      <alignment horizontal="left" vertical="center" wrapText="1" indent="1"/>
    </xf>
    <xf numFmtId="0" fontId="34" fillId="15" borderId="51" xfId="0" applyFont="1" applyFill="1" applyBorder="1" applyAlignment="1">
      <alignment horizontal="left" vertical="center" wrapText="1" indent="1"/>
    </xf>
    <xf numFmtId="0" fontId="34" fillId="15" borderId="45" xfId="0" applyFont="1" applyFill="1" applyBorder="1" applyAlignment="1">
      <alignment horizontal="left" vertical="center" wrapText="1" indent="4"/>
    </xf>
    <xf numFmtId="0" fontId="34" fillId="15" borderId="49" xfId="0" applyFont="1" applyFill="1" applyBorder="1" applyAlignment="1">
      <alignment horizontal="left" vertical="center" wrapText="1" indent="4"/>
    </xf>
    <xf numFmtId="0" fontId="42" fillId="0" borderId="18"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11" xfId="0" applyFont="1" applyBorder="1" applyAlignment="1">
      <alignment horizontal="center" vertical="center" wrapText="1"/>
    </xf>
    <xf numFmtId="0" fontId="42" fillId="0" borderId="19" xfId="0" applyFont="1" applyBorder="1" applyAlignment="1">
      <alignment horizontal="center" vertical="center" wrapText="1"/>
    </xf>
    <xf numFmtId="0" fontId="42" fillId="0" borderId="44" xfId="0" applyFont="1" applyBorder="1" applyAlignment="1">
      <alignment horizontal="center" vertical="center" wrapText="1"/>
    </xf>
    <xf numFmtId="0" fontId="42" fillId="0" borderId="12" xfId="0" applyFont="1" applyBorder="1" applyAlignment="1">
      <alignment horizontal="center" vertical="center" wrapText="1"/>
    </xf>
    <xf numFmtId="0" fontId="18" fillId="0" borderId="19" xfId="0" applyFont="1" applyBorder="1" applyAlignment="1">
      <alignment horizontal="center" vertical="center" wrapText="1"/>
    </xf>
    <xf numFmtId="0" fontId="18" fillId="0" borderId="12"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34" fillId="15" borderId="45" xfId="0" applyFont="1" applyFill="1" applyBorder="1" applyAlignment="1">
      <alignment vertical="top" wrapText="1"/>
    </xf>
    <xf numFmtId="0" fontId="34" fillId="15" borderId="46" xfId="0" applyFont="1" applyFill="1" applyBorder="1" applyAlignment="1">
      <alignment vertical="top" wrapText="1"/>
    </xf>
    <xf numFmtId="0" fontId="34" fillId="15" borderId="49" xfId="0" applyFont="1" applyFill="1" applyBorder="1" applyAlignment="1">
      <alignment vertical="top" wrapText="1"/>
    </xf>
    <xf numFmtId="0" fontId="34" fillId="15" borderId="49" xfId="0" applyFont="1" applyFill="1" applyBorder="1" applyAlignment="1">
      <alignment horizontal="center" vertical="center" wrapText="1"/>
    </xf>
    <xf numFmtId="0" fontId="34" fillId="15" borderId="46" xfId="0" applyFont="1" applyFill="1" applyBorder="1" applyAlignment="1">
      <alignment horizontal="left" vertical="center" wrapText="1" indent="4"/>
    </xf>
    <xf numFmtId="0" fontId="34" fillId="15" borderId="55" xfId="0" applyFont="1" applyFill="1" applyBorder="1" applyAlignment="1">
      <alignment horizontal="center" vertical="center" wrapText="1"/>
    </xf>
    <xf numFmtId="0" fontId="34" fillId="15" borderId="48" xfId="0" applyFont="1" applyFill="1" applyBorder="1" applyAlignment="1">
      <alignment vertical="top" wrapText="1"/>
    </xf>
    <xf numFmtId="0" fontId="34" fillId="15" borderId="51" xfId="0" applyFont="1" applyFill="1" applyBorder="1" applyAlignment="1">
      <alignment vertical="top" wrapText="1"/>
    </xf>
    <xf numFmtId="0" fontId="34" fillId="15" borderId="55" xfId="0" applyFont="1" applyFill="1" applyBorder="1" applyAlignment="1">
      <alignment vertical="top" wrapText="1"/>
    </xf>
    <xf numFmtId="0" fontId="34" fillId="15" borderId="45" xfId="0" applyFont="1" applyFill="1" applyBorder="1" applyAlignment="1">
      <alignment horizontal="left" vertical="center" wrapText="1" indent="1"/>
    </xf>
    <xf numFmtId="0" fontId="34" fillId="15" borderId="55" xfId="0" applyFont="1" applyFill="1" applyBorder="1" applyAlignment="1">
      <alignment horizontal="left" vertical="center" wrapText="1" indent="1"/>
    </xf>
    <xf numFmtId="0" fontId="2" fillId="0" borderId="15"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35" fillId="0" borderId="15" xfId="0" applyFont="1" applyFill="1" applyBorder="1" applyAlignment="1">
      <alignment horizontal="center" vertical="center" wrapText="1"/>
    </xf>
    <xf numFmtId="0" fontId="35" fillId="0" borderId="14" xfId="0" applyFont="1" applyFill="1" applyBorder="1" applyAlignment="1">
      <alignment horizontal="center" vertical="center" wrapText="1"/>
    </xf>
    <xf numFmtId="0" fontId="40" fillId="0" borderId="1" xfId="109" applyFont="1" applyBorder="1" applyAlignment="1">
      <alignment horizontal="center" vertical="center" wrapText="1"/>
    </xf>
    <xf numFmtId="0" fontId="1" fillId="0" borderId="8" xfId="109" applyBorder="1" applyAlignment="1">
      <alignment horizontal="center" vertical="center" wrapText="1"/>
    </xf>
    <xf numFmtId="0" fontId="1" fillId="0" borderId="9" xfId="109" applyBorder="1" applyAlignment="1">
      <alignment horizontal="center" vertical="center" wrapText="1"/>
    </xf>
    <xf numFmtId="0" fontId="1" fillId="0" borderId="10" xfId="109" applyBorder="1" applyAlignment="1">
      <alignment horizontal="center" vertical="center" wrapText="1"/>
    </xf>
    <xf numFmtId="0" fontId="39" fillId="16" borderId="1" xfId="109" applyFont="1" applyFill="1" applyBorder="1" applyAlignment="1">
      <alignment horizontal="center" vertical="center" wrapText="1"/>
    </xf>
    <xf numFmtId="0" fontId="40" fillId="0" borderId="1" xfId="109" applyFont="1" applyBorder="1" applyAlignment="1">
      <alignment horizontal="center" wrapText="1"/>
    </xf>
    <xf numFmtId="0" fontId="34" fillId="15" borderId="45" xfId="109" applyFont="1" applyFill="1" applyBorder="1" applyAlignment="1">
      <alignment horizontal="center" vertical="center" wrapText="1"/>
    </xf>
    <xf numFmtId="0" fontId="34" fillId="15" borderId="46" xfId="109" applyFont="1" applyFill="1" applyBorder="1" applyAlignment="1">
      <alignment horizontal="center" vertical="center" wrapText="1"/>
    </xf>
    <xf numFmtId="0" fontId="34" fillId="15" borderId="48" xfId="109" applyFont="1" applyFill="1" applyBorder="1" applyAlignment="1">
      <alignment horizontal="left" vertical="center" wrapText="1" indent="1"/>
    </xf>
    <xf numFmtId="0" fontId="34" fillId="15" borderId="51" xfId="109" applyFont="1" applyFill="1" applyBorder="1" applyAlignment="1">
      <alignment horizontal="left" vertical="center" wrapText="1" indent="1"/>
    </xf>
    <xf numFmtId="0" fontId="34" fillId="15" borderId="45" xfId="109" applyFont="1" applyFill="1" applyBorder="1" applyAlignment="1">
      <alignment horizontal="left" vertical="center" wrapText="1" indent="4"/>
    </xf>
    <xf numFmtId="0" fontId="34" fillId="15" borderId="46" xfId="109" applyFont="1" applyFill="1" applyBorder="1" applyAlignment="1">
      <alignment horizontal="left" vertical="center" wrapText="1" indent="4"/>
    </xf>
    <xf numFmtId="0" fontId="34" fillId="15" borderId="49" xfId="109" applyFont="1" applyFill="1" applyBorder="1" applyAlignment="1">
      <alignment horizontal="left" vertical="center" wrapText="1" indent="4"/>
    </xf>
    <xf numFmtId="0" fontId="34" fillId="15" borderId="45" xfId="109" applyFont="1" applyFill="1" applyBorder="1" applyAlignment="1">
      <alignment horizontal="left" vertical="center" wrapText="1" indent="1"/>
    </xf>
    <xf numFmtId="0" fontId="34" fillId="15" borderId="46" xfId="109" applyFont="1" applyFill="1" applyBorder="1" applyAlignment="1">
      <alignment horizontal="left" vertical="center" wrapText="1" indent="1"/>
    </xf>
    <xf numFmtId="0" fontId="34" fillId="15" borderId="49" xfId="109" applyFont="1" applyFill="1" applyBorder="1" applyAlignment="1">
      <alignment horizontal="center" vertical="center" wrapText="1"/>
    </xf>
    <xf numFmtId="0" fontId="1" fillId="0" borderId="1" xfId="109" applyBorder="1" applyAlignment="1">
      <alignment horizontal="center"/>
    </xf>
    <xf numFmtId="49" fontId="46" fillId="7" borderId="1" xfId="109" applyNumberFormat="1" applyFont="1" applyFill="1" applyBorder="1" applyAlignment="1">
      <alignment horizontal="center" vertical="center" wrapText="1"/>
    </xf>
    <xf numFmtId="49" fontId="46" fillId="7" borderId="8" xfId="109" applyNumberFormat="1" applyFont="1" applyFill="1" applyBorder="1" applyAlignment="1">
      <alignment horizontal="center" vertical="center" wrapText="1"/>
    </xf>
    <xf numFmtId="49" fontId="46" fillId="7" borderId="9" xfId="109" applyNumberFormat="1" applyFont="1" applyFill="1" applyBorder="1" applyAlignment="1">
      <alignment horizontal="center" vertical="center" wrapText="1"/>
    </xf>
    <xf numFmtId="49" fontId="46" fillId="7" borderId="10" xfId="109" applyNumberFormat="1" applyFont="1" applyFill="1" applyBorder="1" applyAlignment="1">
      <alignment horizontal="center" vertical="center" wrapText="1"/>
    </xf>
    <xf numFmtId="0" fontId="25" fillId="0" borderId="50" xfId="109" applyFont="1" applyBorder="1" applyAlignment="1">
      <alignment horizontal="center"/>
    </xf>
    <xf numFmtId="49" fontId="46" fillId="7" borderId="43" xfId="109" applyNumberFormat="1" applyFont="1" applyFill="1" applyBorder="1" applyAlignment="1">
      <alignment horizontal="center" vertical="center"/>
    </xf>
    <xf numFmtId="49" fontId="46" fillId="7" borderId="62" xfId="109" applyNumberFormat="1" applyFont="1" applyFill="1" applyBorder="1" applyAlignment="1">
      <alignment horizontal="center" vertical="center"/>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32" fillId="0" borderId="1" xfId="0" applyFont="1" applyBorder="1" applyAlignment="1">
      <alignment horizontal="center" vertical="center" wrapText="1"/>
    </xf>
    <xf numFmtId="0" fontId="25" fillId="16" borderId="1" xfId="0" applyFont="1" applyFill="1" applyBorder="1" applyAlignment="1">
      <alignment horizontal="center" vertical="center" wrapText="1"/>
    </xf>
    <xf numFmtId="0" fontId="32" fillId="0" borderId="1" xfId="0" applyFont="1" applyBorder="1" applyAlignment="1">
      <alignment horizontal="center" wrapText="1"/>
    </xf>
    <xf numFmtId="0" fontId="39" fillId="16" borderId="8" xfId="0" applyFont="1" applyFill="1" applyBorder="1" applyAlignment="1">
      <alignment horizontal="center" vertical="center" wrapText="1"/>
    </xf>
    <xf numFmtId="0" fontId="39" fillId="16" borderId="9" xfId="0" applyFont="1" applyFill="1" applyBorder="1" applyAlignment="1">
      <alignment horizontal="center" vertical="center" wrapText="1"/>
    </xf>
    <xf numFmtId="0" fontId="39" fillId="16" borderId="10" xfId="0"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9" xfId="0" applyFont="1" applyBorder="1" applyAlignment="1">
      <alignment horizontal="center" vertical="center" wrapText="1"/>
    </xf>
    <xf numFmtId="0" fontId="40" fillId="0" borderId="10" xfId="0" applyFont="1" applyBorder="1" applyAlignment="1">
      <alignment horizontal="center" vertical="center" wrapText="1"/>
    </xf>
    <xf numFmtId="0" fontId="3" fillId="0" borderId="16" xfId="0"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protection locked="0"/>
    </xf>
    <xf numFmtId="0" fontId="3" fillId="0" borderId="12" xfId="0" applyFont="1" applyFill="1" applyBorder="1" applyAlignment="1" applyProtection="1">
      <alignment horizontal="center" vertical="center" wrapText="1"/>
      <protection locked="0"/>
    </xf>
    <xf numFmtId="0" fontId="44" fillId="15" borderId="59" xfId="0" applyFont="1" applyFill="1" applyBorder="1" applyAlignment="1">
      <alignment horizontal="center" vertical="center" wrapText="1"/>
    </xf>
    <xf numFmtId="0" fontId="34" fillId="15" borderId="50" xfId="0" applyFont="1" applyFill="1" applyBorder="1" applyAlignment="1">
      <alignment horizontal="center" vertical="center" wrapText="1"/>
    </xf>
    <xf numFmtId="0" fontId="34" fillId="15" borderId="60" xfId="0" applyFont="1" applyFill="1" applyBorder="1" applyAlignment="1">
      <alignment horizontal="center" vertical="center" wrapText="1"/>
    </xf>
    <xf numFmtId="0" fontId="3" fillId="0" borderId="2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8"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2" fillId="0" borderId="22" xfId="0" applyFont="1" applyBorder="1" applyAlignment="1">
      <alignment horizontal="center"/>
    </xf>
    <xf numFmtId="0" fontId="2" fillId="0" borderId="5"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23" xfId="0" applyFont="1" applyBorder="1" applyAlignment="1">
      <alignment horizontal="center"/>
    </xf>
    <xf numFmtId="0" fontId="2" fillId="0" borderId="25" xfId="0" applyFont="1" applyBorder="1" applyAlignment="1">
      <alignment horizontal="center"/>
    </xf>
    <xf numFmtId="0" fontId="53" fillId="0" borderId="0" xfId="0" applyFont="1" applyAlignment="1">
      <alignment horizontal="center" vertical="center" wrapText="1"/>
    </xf>
  </cellXfs>
  <cellStyles count="110">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Normal" xfId="0" builtinId="0"/>
    <cellStyle name="Normal 2" xfId="2"/>
    <cellStyle name="Normal 3" xfId="109"/>
    <cellStyle name="Porcentual" xfId="1" builtinId="5"/>
  </cellStyles>
  <dxfs count="15">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ndense val="0"/>
        <extend val="0"/>
        <color indexed="17"/>
      </font>
      <fill>
        <patternFill>
          <bgColor indexed="42"/>
        </patternFill>
      </fill>
    </dxf>
  </dxfs>
  <tableStyles count="0" defaultTableStyle="TableStyleMedium9" defaultPivotStyle="PivotStyleLight16"/>
  <colors>
    <mruColors>
      <color rgb="FFC89800"/>
      <color rgb="FF00A44A"/>
      <color rgb="FF00E266"/>
      <color rgb="FFCC6600"/>
      <color rgb="FF9AB2A2"/>
      <color rgb="FF9DAFAF"/>
      <color rgb="FF9EAE9E"/>
      <color rgb="FFC1C7BD"/>
      <color rgb="FFAFB7AD"/>
      <color rgb="FFB07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1677899</xdr:colOff>
      <xdr:row>2</xdr:row>
      <xdr:rowOff>179705</xdr:rowOff>
    </xdr:to>
    <xdr:pic>
      <xdr:nvPicPr>
        <xdr:cNvPr id="4" name="3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196851</xdr:colOff>
      <xdr:row>38</xdr:row>
      <xdr:rowOff>41426</xdr:rowOff>
    </xdr:from>
    <xdr:ext cx="1365249" cy="555417"/>
    <xdr:pic>
      <xdr:nvPicPr>
        <xdr:cNvPr id="3" name="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31573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8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20263001"/>
          <a:ext cx="1365249" cy="555417"/>
        </a:xfrm>
        <a:prstGeom prst="rect">
          <a:avLst/>
        </a:prstGeom>
      </xdr:spPr>
    </xdr:pic>
    <xdr:clientData/>
  </xdr:oneCellAnchor>
  <xdr:twoCellAnchor editAs="oneCell">
    <xdr:from>
      <xdr:col>0</xdr:col>
      <xdr:colOff>0</xdr:colOff>
      <xdr:row>0</xdr:row>
      <xdr:rowOff>0</xdr:rowOff>
    </xdr:from>
    <xdr:to>
      <xdr:col>1</xdr:col>
      <xdr:colOff>782549</xdr:colOff>
      <xdr:row>3</xdr:row>
      <xdr:rowOff>141605</xdr:rowOff>
    </xdr:to>
    <xdr:pic>
      <xdr:nvPicPr>
        <xdr:cNvPr id="6" name="5 Imagen"/>
        <xdr:cNvPicPr/>
      </xdr:nvPicPr>
      <xdr:blipFill rotWithShape="1">
        <a:blip xmlns:r="http://schemas.openxmlformats.org/officeDocument/2006/relationships" r:embed="rId2"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7" name="6 Imagen"/>
        <xdr:cNvPicPr/>
      </xdr:nvPicPr>
      <xdr:blipFill rotWithShape="1">
        <a:blip xmlns:r="http://schemas.openxmlformats.org/officeDocument/2006/relationships" r:embed="rId2" cstate="print">
          <a:extLst>
            <a:ext uri="{28A0092B-C50C-407E-A947-70E740481C1C}">
              <a14:useLocalDpi xmlns:a14="http://schemas.microsoft.com/office/drawing/2010/main" xmlns="" val="0"/>
            </a:ext>
          </a:extLst>
        </a:blip>
        <a:srcRect t="11594" b="1"/>
        <a:stretch/>
      </xdr:blipFill>
      <xdr:spPr bwMode="auto">
        <a:xfrm>
          <a:off x="0" y="650557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122555</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612457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170622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57</xdr:row>
      <xdr:rowOff>0</xdr:rowOff>
    </xdr:from>
    <xdr:to>
      <xdr:col>1</xdr:col>
      <xdr:colOff>782549</xdr:colOff>
      <xdr:row>60</xdr:row>
      <xdr:rowOff>141605</xdr:rowOff>
    </xdr:to>
    <xdr:pic>
      <xdr:nvPicPr>
        <xdr:cNvPr id="10" name="9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758315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627697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372552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3.xml><?xml version="1.0" encoding="utf-8"?>
<xdr:wsDr xmlns:xdr="http://schemas.openxmlformats.org/drawingml/2006/spreadsheetDrawing" xmlns:a="http://schemas.openxmlformats.org/drawingml/2006/main">
  <xdr:oneCellAnchor>
    <xdr:from>
      <xdr:col>7</xdr:col>
      <xdr:colOff>411480</xdr:colOff>
      <xdr:row>8</xdr:row>
      <xdr:rowOff>1044</xdr:rowOff>
    </xdr:from>
    <xdr:ext cx="184731" cy="264560"/>
    <xdr:sp macro="" textlink="">
      <xdr:nvSpPr>
        <xdr:cNvPr id="2" name="1 CuadroTexto">
          <a:extLst>
            <a:ext uri="{FF2B5EF4-FFF2-40B4-BE49-F238E27FC236}">
              <a16:creationId xmlns:a16="http://schemas.microsoft.com/office/drawing/2014/main" xmlns="" id="{00000000-0008-0000-0B00-000002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8</xdr:row>
      <xdr:rowOff>1044</xdr:rowOff>
    </xdr:from>
    <xdr:ext cx="184731" cy="264560"/>
    <xdr:sp macro="" textlink="">
      <xdr:nvSpPr>
        <xdr:cNvPr id="3" name="1 CuadroTexto">
          <a:extLst>
            <a:ext uri="{FF2B5EF4-FFF2-40B4-BE49-F238E27FC236}">
              <a16:creationId xmlns:a16="http://schemas.microsoft.com/office/drawing/2014/main" xmlns="" id="{00000000-0008-0000-0B00-000003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4" name="3 CuadroTexto">
          <a:extLst>
            <a:ext uri="{FF2B5EF4-FFF2-40B4-BE49-F238E27FC236}">
              <a16:creationId xmlns:a16="http://schemas.microsoft.com/office/drawing/2014/main" xmlns="" id="{00000000-0008-0000-0B00-000004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5" name="1 CuadroTexto">
          <a:extLst>
            <a:ext uri="{FF2B5EF4-FFF2-40B4-BE49-F238E27FC236}">
              <a16:creationId xmlns:a16="http://schemas.microsoft.com/office/drawing/2014/main" xmlns="" id="{00000000-0008-0000-0B00-000005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6" name="7 CuadroTexto">
          <a:extLst>
            <a:ext uri="{FF2B5EF4-FFF2-40B4-BE49-F238E27FC236}">
              <a16:creationId xmlns:a16="http://schemas.microsoft.com/office/drawing/2014/main" xmlns="" id="{00000000-0008-0000-0B00-000008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7" name="1 CuadroTexto">
          <a:extLst>
            <a:ext uri="{FF2B5EF4-FFF2-40B4-BE49-F238E27FC236}">
              <a16:creationId xmlns:a16="http://schemas.microsoft.com/office/drawing/2014/main" xmlns="" id="{00000000-0008-0000-0B00-000009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8" name="9 CuadroTexto">
          <a:extLst>
            <a:ext uri="{FF2B5EF4-FFF2-40B4-BE49-F238E27FC236}">
              <a16:creationId xmlns:a16="http://schemas.microsoft.com/office/drawing/2014/main" xmlns="" id="{00000000-0008-0000-0B00-00000A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9" name="1 CuadroTexto">
          <a:extLst>
            <a:ext uri="{FF2B5EF4-FFF2-40B4-BE49-F238E27FC236}">
              <a16:creationId xmlns:a16="http://schemas.microsoft.com/office/drawing/2014/main" xmlns="" id="{00000000-0008-0000-0B00-00000B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0" name="11 CuadroTexto">
          <a:extLst>
            <a:ext uri="{FF2B5EF4-FFF2-40B4-BE49-F238E27FC236}">
              <a16:creationId xmlns:a16="http://schemas.microsoft.com/office/drawing/2014/main" xmlns="" id="{00000000-0008-0000-0B00-00000C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1" name="1 CuadroTexto">
          <a:extLst>
            <a:ext uri="{FF2B5EF4-FFF2-40B4-BE49-F238E27FC236}">
              <a16:creationId xmlns:a16="http://schemas.microsoft.com/office/drawing/2014/main" xmlns="" id="{00000000-0008-0000-0B00-00000D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2" name="13 CuadroTexto">
          <a:extLst>
            <a:ext uri="{FF2B5EF4-FFF2-40B4-BE49-F238E27FC236}">
              <a16:creationId xmlns:a16="http://schemas.microsoft.com/office/drawing/2014/main" xmlns="" id="{00000000-0008-0000-0B00-00000E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3" name="1 CuadroTexto">
          <a:extLst>
            <a:ext uri="{FF2B5EF4-FFF2-40B4-BE49-F238E27FC236}">
              <a16:creationId xmlns:a16="http://schemas.microsoft.com/office/drawing/2014/main" xmlns="" id="{00000000-0008-0000-0B00-00000F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4" name="15 CuadroTexto">
          <a:extLst>
            <a:ext uri="{FF2B5EF4-FFF2-40B4-BE49-F238E27FC236}">
              <a16:creationId xmlns:a16="http://schemas.microsoft.com/office/drawing/2014/main" xmlns="" id="{00000000-0008-0000-0B00-000010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5" name="1 CuadroTexto">
          <a:extLst>
            <a:ext uri="{FF2B5EF4-FFF2-40B4-BE49-F238E27FC236}">
              <a16:creationId xmlns:a16="http://schemas.microsoft.com/office/drawing/2014/main" xmlns="" id="{00000000-0008-0000-0B00-000011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6" name="17 CuadroTexto">
          <a:extLst>
            <a:ext uri="{FF2B5EF4-FFF2-40B4-BE49-F238E27FC236}">
              <a16:creationId xmlns:a16="http://schemas.microsoft.com/office/drawing/2014/main" xmlns="" id="{00000000-0008-0000-0B00-000012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7" name="1 CuadroTexto">
          <a:extLst>
            <a:ext uri="{FF2B5EF4-FFF2-40B4-BE49-F238E27FC236}">
              <a16:creationId xmlns:a16="http://schemas.microsoft.com/office/drawing/2014/main" xmlns="" id="{00000000-0008-0000-0B00-000013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8" name="19 CuadroTexto">
          <a:extLst>
            <a:ext uri="{FF2B5EF4-FFF2-40B4-BE49-F238E27FC236}">
              <a16:creationId xmlns:a16="http://schemas.microsoft.com/office/drawing/2014/main" xmlns="" id="{00000000-0008-0000-0B00-000014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9" name="1 CuadroTexto">
          <a:extLst>
            <a:ext uri="{FF2B5EF4-FFF2-40B4-BE49-F238E27FC236}">
              <a16:creationId xmlns:a16="http://schemas.microsoft.com/office/drawing/2014/main" xmlns="" id="{00000000-0008-0000-0B00-000015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0" name="21 CuadroTexto">
          <a:extLst>
            <a:ext uri="{FF2B5EF4-FFF2-40B4-BE49-F238E27FC236}">
              <a16:creationId xmlns:a16="http://schemas.microsoft.com/office/drawing/2014/main" xmlns="" id="{00000000-0008-0000-0B00-000016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1" name="1 CuadroTexto">
          <a:extLst>
            <a:ext uri="{FF2B5EF4-FFF2-40B4-BE49-F238E27FC236}">
              <a16:creationId xmlns:a16="http://schemas.microsoft.com/office/drawing/2014/main" xmlns="" id="{00000000-0008-0000-0B00-000017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2" name="23 CuadroTexto">
          <a:extLst>
            <a:ext uri="{FF2B5EF4-FFF2-40B4-BE49-F238E27FC236}">
              <a16:creationId xmlns:a16="http://schemas.microsoft.com/office/drawing/2014/main" xmlns="" id="{00000000-0008-0000-0B00-000018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3" name="1 CuadroTexto">
          <a:extLst>
            <a:ext uri="{FF2B5EF4-FFF2-40B4-BE49-F238E27FC236}">
              <a16:creationId xmlns:a16="http://schemas.microsoft.com/office/drawing/2014/main" xmlns="" id="{00000000-0008-0000-0B00-000019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4" name="25 CuadroTexto">
          <a:extLst>
            <a:ext uri="{FF2B5EF4-FFF2-40B4-BE49-F238E27FC236}">
              <a16:creationId xmlns:a16="http://schemas.microsoft.com/office/drawing/2014/main" xmlns="" id="{00000000-0008-0000-0B00-00001A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5" name="1 CuadroTexto">
          <a:extLst>
            <a:ext uri="{FF2B5EF4-FFF2-40B4-BE49-F238E27FC236}">
              <a16:creationId xmlns:a16="http://schemas.microsoft.com/office/drawing/2014/main" xmlns="" id="{00000000-0008-0000-0B00-00001B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6" name="27 CuadroTexto">
          <a:extLst>
            <a:ext uri="{FF2B5EF4-FFF2-40B4-BE49-F238E27FC236}">
              <a16:creationId xmlns:a16="http://schemas.microsoft.com/office/drawing/2014/main" xmlns="" id="{00000000-0008-0000-0B00-00001C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7" name="1 CuadroTexto">
          <a:extLst>
            <a:ext uri="{FF2B5EF4-FFF2-40B4-BE49-F238E27FC236}">
              <a16:creationId xmlns:a16="http://schemas.microsoft.com/office/drawing/2014/main" xmlns="" id="{00000000-0008-0000-0B00-00001D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8" name="29 CuadroTexto">
          <a:extLst>
            <a:ext uri="{FF2B5EF4-FFF2-40B4-BE49-F238E27FC236}">
              <a16:creationId xmlns:a16="http://schemas.microsoft.com/office/drawing/2014/main" xmlns="" id="{00000000-0008-0000-0B00-00001E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9" name="1 CuadroTexto">
          <a:extLst>
            <a:ext uri="{FF2B5EF4-FFF2-40B4-BE49-F238E27FC236}">
              <a16:creationId xmlns:a16="http://schemas.microsoft.com/office/drawing/2014/main" xmlns="" id="{00000000-0008-0000-0B00-00001F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0" name="31 CuadroTexto">
          <a:extLst>
            <a:ext uri="{FF2B5EF4-FFF2-40B4-BE49-F238E27FC236}">
              <a16:creationId xmlns:a16="http://schemas.microsoft.com/office/drawing/2014/main" xmlns="" id="{00000000-0008-0000-0B00-000020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1" name="1 CuadroTexto">
          <a:extLst>
            <a:ext uri="{FF2B5EF4-FFF2-40B4-BE49-F238E27FC236}">
              <a16:creationId xmlns:a16="http://schemas.microsoft.com/office/drawing/2014/main" xmlns="" id="{00000000-0008-0000-0B00-000021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2" name="33 CuadroTexto">
          <a:extLst>
            <a:ext uri="{FF2B5EF4-FFF2-40B4-BE49-F238E27FC236}">
              <a16:creationId xmlns:a16="http://schemas.microsoft.com/office/drawing/2014/main" xmlns="" id="{00000000-0008-0000-0B00-000022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3" name="1 CuadroTexto">
          <a:extLst>
            <a:ext uri="{FF2B5EF4-FFF2-40B4-BE49-F238E27FC236}">
              <a16:creationId xmlns:a16="http://schemas.microsoft.com/office/drawing/2014/main" xmlns="" id="{00000000-0008-0000-0B00-000023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4" name="35 CuadroTexto">
          <a:extLst>
            <a:ext uri="{FF2B5EF4-FFF2-40B4-BE49-F238E27FC236}">
              <a16:creationId xmlns:a16="http://schemas.microsoft.com/office/drawing/2014/main" xmlns="" id="{00000000-0008-0000-0B00-000024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5" name="1 CuadroTexto">
          <a:extLst>
            <a:ext uri="{FF2B5EF4-FFF2-40B4-BE49-F238E27FC236}">
              <a16:creationId xmlns:a16="http://schemas.microsoft.com/office/drawing/2014/main" xmlns="" id="{00000000-0008-0000-0B00-000025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6" name="37 CuadroTexto">
          <a:extLst>
            <a:ext uri="{FF2B5EF4-FFF2-40B4-BE49-F238E27FC236}">
              <a16:creationId xmlns:a16="http://schemas.microsoft.com/office/drawing/2014/main" xmlns="" id="{00000000-0008-0000-0B00-000026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7" name="1 CuadroTexto">
          <a:extLst>
            <a:ext uri="{FF2B5EF4-FFF2-40B4-BE49-F238E27FC236}">
              <a16:creationId xmlns:a16="http://schemas.microsoft.com/office/drawing/2014/main" xmlns="" id="{00000000-0008-0000-0B00-000027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8" name="39 CuadroTexto">
          <a:extLst>
            <a:ext uri="{FF2B5EF4-FFF2-40B4-BE49-F238E27FC236}">
              <a16:creationId xmlns:a16="http://schemas.microsoft.com/office/drawing/2014/main" xmlns="" id="{00000000-0008-0000-0B00-000028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9" name="1 CuadroTexto">
          <a:extLst>
            <a:ext uri="{FF2B5EF4-FFF2-40B4-BE49-F238E27FC236}">
              <a16:creationId xmlns:a16="http://schemas.microsoft.com/office/drawing/2014/main" xmlns="" id="{00000000-0008-0000-0B00-000029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0" name="41 CuadroTexto">
          <a:extLst>
            <a:ext uri="{FF2B5EF4-FFF2-40B4-BE49-F238E27FC236}">
              <a16:creationId xmlns:a16="http://schemas.microsoft.com/office/drawing/2014/main" xmlns="" id="{00000000-0008-0000-0B00-00002A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1" name="1 CuadroTexto">
          <a:extLst>
            <a:ext uri="{FF2B5EF4-FFF2-40B4-BE49-F238E27FC236}">
              <a16:creationId xmlns:a16="http://schemas.microsoft.com/office/drawing/2014/main" xmlns="" id="{00000000-0008-0000-0B00-00002B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2" name="43 CuadroTexto">
          <a:extLst>
            <a:ext uri="{FF2B5EF4-FFF2-40B4-BE49-F238E27FC236}">
              <a16:creationId xmlns:a16="http://schemas.microsoft.com/office/drawing/2014/main" xmlns="" id="{00000000-0008-0000-0B00-00002C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3" name="1 CuadroTexto">
          <a:extLst>
            <a:ext uri="{FF2B5EF4-FFF2-40B4-BE49-F238E27FC236}">
              <a16:creationId xmlns:a16="http://schemas.microsoft.com/office/drawing/2014/main" xmlns="" id="{00000000-0008-0000-0B00-00002D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4" name="45 CuadroTexto">
          <a:extLst>
            <a:ext uri="{FF2B5EF4-FFF2-40B4-BE49-F238E27FC236}">
              <a16:creationId xmlns:a16="http://schemas.microsoft.com/office/drawing/2014/main" xmlns="" id="{00000000-0008-0000-0B00-00002E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5" name="1 CuadroTexto">
          <a:extLst>
            <a:ext uri="{FF2B5EF4-FFF2-40B4-BE49-F238E27FC236}">
              <a16:creationId xmlns:a16="http://schemas.microsoft.com/office/drawing/2014/main" xmlns="" id="{00000000-0008-0000-0B00-00002F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6" name="47 CuadroTexto">
          <a:extLst>
            <a:ext uri="{FF2B5EF4-FFF2-40B4-BE49-F238E27FC236}">
              <a16:creationId xmlns:a16="http://schemas.microsoft.com/office/drawing/2014/main" xmlns="" id="{00000000-0008-0000-0B00-000030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7" name="1 CuadroTexto">
          <a:extLst>
            <a:ext uri="{FF2B5EF4-FFF2-40B4-BE49-F238E27FC236}">
              <a16:creationId xmlns:a16="http://schemas.microsoft.com/office/drawing/2014/main" xmlns="" id="{00000000-0008-0000-0B00-000031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8" name="49 CuadroTexto">
          <a:extLst>
            <a:ext uri="{FF2B5EF4-FFF2-40B4-BE49-F238E27FC236}">
              <a16:creationId xmlns:a16="http://schemas.microsoft.com/office/drawing/2014/main" xmlns="" id="{00000000-0008-0000-0B00-000032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9" name="1 CuadroTexto">
          <a:extLst>
            <a:ext uri="{FF2B5EF4-FFF2-40B4-BE49-F238E27FC236}">
              <a16:creationId xmlns:a16="http://schemas.microsoft.com/office/drawing/2014/main" xmlns="" id="{00000000-0008-0000-0B00-000033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0" name="51 CuadroTexto">
          <a:extLst>
            <a:ext uri="{FF2B5EF4-FFF2-40B4-BE49-F238E27FC236}">
              <a16:creationId xmlns:a16="http://schemas.microsoft.com/office/drawing/2014/main" xmlns="" id="{00000000-0008-0000-0B00-000034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1" name="1 CuadroTexto">
          <a:extLst>
            <a:ext uri="{FF2B5EF4-FFF2-40B4-BE49-F238E27FC236}">
              <a16:creationId xmlns:a16="http://schemas.microsoft.com/office/drawing/2014/main" xmlns="" id="{00000000-0008-0000-0B00-000035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2" name="53 CuadroTexto">
          <a:extLst>
            <a:ext uri="{FF2B5EF4-FFF2-40B4-BE49-F238E27FC236}">
              <a16:creationId xmlns:a16="http://schemas.microsoft.com/office/drawing/2014/main" xmlns="" id="{00000000-0008-0000-0B00-000036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3" name="1 CuadroTexto">
          <a:extLst>
            <a:ext uri="{FF2B5EF4-FFF2-40B4-BE49-F238E27FC236}">
              <a16:creationId xmlns:a16="http://schemas.microsoft.com/office/drawing/2014/main" xmlns="" id="{00000000-0008-0000-0B00-000037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4" name="55 CuadroTexto">
          <a:extLst>
            <a:ext uri="{FF2B5EF4-FFF2-40B4-BE49-F238E27FC236}">
              <a16:creationId xmlns:a16="http://schemas.microsoft.com/office/drawing/2014/main" xmlns="" id="{00000000-0008-0000-0B00-000038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5" name="1 CuadroTexto">
          <a:extLst>
            <a:ext uri="{FF2B5EF4-FFF2-40B4-BE49-F238E27FC236}">
              <a16:creationId xmlns:a16="http://schemas.microsoft.com/office/drawing/2014/main" xmlns="" id="{00000000-0008-0000-0B00-000039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6" name="57 CuadroTexto">
          <a:extLst>
            <a:ext uri="{FF2B5EF4-FFF2-40B4-BE49-F238E27FC236}">
              <a16:creationId xmlns:a16="http://schemas.microsoft.com/office/drawing/2014/main" xmlns="" id="{00000000-0008-0000-0B00-00003A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7" name="1 CuadroTexto">
          <a:extLst>
            <a:ext uri="{FF2B5EF4-FFF2-40B4-BE49-F238E27FC236}">
              <a16:creationId xmlns:a16="http://schemas.microsoft.com/office/drawing/2014/main" xmlns="" id="{00000000-0008-0000-0B00-00003B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8" name="59 CuadroTexto">
          <a:extLst>
            <a:ext uri="{FF2B5EF4-FFF2-40B4-BE49-F238E27FC236}">
              <a16:creationId xmlns:a16="http://schemas.microsoft.com/office/drawing/2014/main" xmlns="" id="{00000000-0008-0000-0B00-00003C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9" name="1 CuadroTexto">
          <a:extLst>
            <a:ext uri="{FF2B5EF4-FFF2-40B4-BE49-F238E27FC236}">
              <a16:creationId xmlns:a16="http://schemas.microsoft.com/office/drawing/2014/main" xmlns="" id="{00000000-0008-0000-0B00-00003D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1</xdr:col>
      <xdr:colOff>0</xdr:colOff>
      <xdr:row>1</xdr:row>
      <xdr:rowOff>0</xdr:rowOff>
    </xdr:from>
    <xdr:to>
      <xdr:col>1</xdr:col>
      <xdr:colOff>1677899</xdr:colOff>
      <xdr:row>2</xdr:row>
      <xdr:rowOff>227330</xdr:rowOff>
    </xdr:to>
    <xdr:pic>
      <xdr:nvPicPr>
        <xdr:cNvPr id="62" name="61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762000" y="83820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915899</xdr:colOff>
      <xdr:row>3</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915899</xdr:colOff>
      <xdr:row>22</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987742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11</xdr:col>
      <xdr:colOff>104775</xdr:colOff>
      <xdr:row>25</xdr:row>
      <xdr:rowOff>76200</xdr:rowOff>
    </xdr:from>
    <xdr:to>
      <xdr:col>12</xdr:col>
      <xdr:colOff>1020674</xdr:colOff>
      <xdr:row>25</xdr:row>
      <xdr:rowOff>817880</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8496300" y="1108710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39</xdr:row>
      <xdr:rowOff>254000</xdr:rowOff>
    </xdr:from>
    <xdr:to>
      <xdr:col>1</xdr:col>
      <xdr:colOff>915899</xdr:colOff>
      <xdr:row>40</xdr:row>
      <xdr:rowOff>106680</xdr:rowOff>
    </xdr:to>
    <xdr:pic>
      <xdr:nvPicPr>
        <xdr:cNvPr id="9" name="8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973262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996315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40</xdr:row>
      <xdr:rowOff>0</xdr:rowOff>
    </xdr:from>
    <xdr:to>
      <xdr:col>1</xdr:col>
      <xdr:colOff>782549</xdr:colOff>
      <xdr:row>43</xdr:row>
      <xdr:rowOff>141605</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730692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9</xdr:col>
      <xdr:colOff>411480</xdr:colOff>
      <xdr:row>69</xdr:row>
      <xdr:rowOff>0</xdr:rowOff>
    </xdr:from>
    <xdr:ext cx="184731" cy="264560"/>
    <xdr:sp macro="" textlink="">
      <xdr:nvSpPr>
        <xdr:cNvPr id="332" name="31 CuadroTexto">
          <a:extLst>
            <a:ext uri="{FF2B5EF4-FFF2-40B4-BE49-F238E27FC236}">
              <a16:creationId xmlns:a16="http://schemas.microsoft.com/office/drawing/2014/main" xmlns="" id="{00000000-0008-0000-0A00-000004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3" name="1 CuadroTexto">
          <a:extLst>
            <a:ext uri="{FF2B5EF4-FFF2-40B4-BE49-F238E27FC236}">
              <a16:creationId xmlns:a16="http://schemas.microsoft.com/office/drawing/2014/main" xmlns="" id="{00000000-0008-0000-0A00-000005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4" name="33 CuadroTexto">
          <a:extLst>
            <a:ext uri="{FF2B5EF4-FFF2-40B4-BE49-F238E27FC236}">
              <a16:creationId xmlns:a16="http://schemas.microsoft.com/office/drawing/2014/main" xmlns="" id="{00000000-0008-0000-0A00-00000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5" name="1 CuadroTexto">
          <a:extLst>
            <a:ext uri="{FF2B5EF4-FFF2-40B4-BE49-F238E27FC236}">
              <a16:creationId xmlns:a16="http://schemas.microsoft.com/office/drawing/2014/main" xmlns="" id="{00000000-0008-0000-0A00-00000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6" name="35 CuadroTexto">
          <a:extLst>
            <a:ext uri="{FF2B5EF4-FFF2-40B4-BE49-F238E27FC236}">
              <a16:creationId xmlns:a16="http://schemas.microsoft.com/office/drawing/2014/main" xmlns="" id="{00000000-0008-0000-0A00-00000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7" name="1 CuadroTexto">
          <a:extLst>
            <a:ext uri="{FF2B5EF4-FFF2-40B4-BE49-F238E27FC236}">
              <a16:creationId xmlns:a16="http://schemas.microsoft.com/office/drawing/2014/main" xmlns="" id="{00000000-0008-0000-0A00-00000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8" name="37 CuadroTexto">
          <a:extLst>
            <a:ext uri="{FF2B5EF4-FFF2-40B4-BE49-F238E27FC236}">
              <a16:creationId xmlns:a16="http://schemas.microsoft.com/office/drawing/2014/main" xmlns="" id="{00000000-0008-0000-0A00-00001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9" name="1 CuadroTexto">
          <a:extLst>
            <a:ext uri="{FF2B5EF4-FFF2-40B4-BE49-F238E27FC236}">
              <a16:creationId xmlns:a16="http://schemas.microsoft.com/office/drawing/2014/main" xmlns="" id="{00000000-0008-0000-0A00-00001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0" name="39 CuadroTexto">
          <a:extLst>
            <a:ext uri="{FF2B5EF4-FFF2-40B4-BE49-F238E27FC236}">
              <a16:creationId xmlns:a16="http://schemas.microsoft.com/office/drawing/2014/main" xmlns="" id="{00000000-0008-0000-0A00-00001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1" name="1 CuadroTexto">
          <a:extLst>
            <a:ext uri="{FF2B5EF4-FFF2-40B4-BE49-F238E27FC236}">
              <a16:creationId xmlns:a16="http://schemas.microsoft.com/office/drawing/2014/main" xmlns="" id="{00000000-0008-0000-0A00-00001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2" name="41 CuadroTexto">
          <a:extLst>
            <a:ext uri="{FF2B5EF4-FFF2-40B4-BE49-F238E27FC236}">
              <a16:creationId xmlns:a16="http://schemas.microsoft.com/office/drawing/2014/main" xmlns="" id="{00000000-0008-0000-0A00-00001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3" name="1 CuadroTexto">
          <a:extLst>
            <a:ext uri="{FF2B5EF4-FFF2-40B4-BE49-F238E27FC236}">
              <a16:creationId xmlns:a16="http://schemas.microsoft.com/office/drawing/2014/main" xmlns="" id="{00000000-0008-0000-0A00-00001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4" name="43 CuadroTexto">
          <a:extLst>
            <a:ext uri="{FF2B5EF4-FFF2-40B4-BE49-F238E27FC236}">
              <a16:creationId xmlns:a16="http://schemas.microsoft.com/office/drawing/2014/main" xmlns="" id="{00000000-0008-0000-0A00-00001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5" name="1 CuadroTexto">
          <a:extLst>
            <a:ext uri="{FF2B5EF4-FFF2-40B4-BE49-F238E27FC236}">
              <a16:creationId xmlns:a16="http://schemas.microsoft.com/office/drawing/2014/main" xmlns="" id="{00000000-0008-0000-0A00-00001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6" name="45 CuadroTexto">
          <a:extLst>
            <a:ext uri="{FF2B5EF4-FFF2-40B4-BE49-F238E27FC236}">
              <a16:creationId xmlns:a16="http://schemas.microsoft.com/office/drawing/2014/main" xmlns="" id="{00000000-0008-0000-0A00-00002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7" name="1 CuadroTexto">
          <a:extLst>
            <a:ext uri="{FF2B5EF4-FFF2-40B4-BE49-F238E27FC236}">
              <a16:creationId xmlns:a16="http://schemas.microsoft.com/office/drawing/2014/main" xmlns="" id="{00000000-0008-0000-0A00-00002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8" name="47 CuadroTexto">
          <a:extLst>
            <a:ext uri="{FF2B5EF4-FFF2-40B4-BE49-F238E27FC236}">
              <a16:creationId xmlns:a16="http://schemas.microsoft.com/office/drawing/2014/main" xmlns="" id="{00000000-0008-0000-0A00-00002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9" name="1 CuadroTexto">
          <a:extLst>
            <a:ext uri="{FF2B5EF4-FFF2-40B4-BE49-F238E27FC236}">
              <a16:creationId xmlns:a16="http://schemas.microsoft.com/office/drawing/2014/main" xmlns="" id="{00000000-0008-0000-0A00-00002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0" name="49 CuadroTexto">
          <a:extLst>
            <a:ext uri="{FF2B5EF4-FFF2-40B4-BE49-F238E27FC236}">
              <a16:creationId xmlns:a16="http://schemas.microsoft.com/office/drawing/2014/main" xmlns="" id="{00000000-0008-0000-0A00-00002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1" name="1 CuadroTexto">
          <a:extLst>
            <a:ext uri="{FF2B5EF4-FFF2-40B4-BE49-F238E27FC236}">
              <a16:creationId xmlns:a16="http://schemas.microsoft.com/office/drawing/2014/main" xmlns="" id="{00000000-0008-0000-0A00-00002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2" name="51 CuadroTexto">
          <a:extLst>
            <a:ext uri="{FF2B5EF4-FFF2-40B4-BE49-F238E27FC236}">
              <a16:creationId xmlns:a16="http://schemas.microsoft.com/office/drawing/2014/main" xmlns="" id="{00000000-0008-0000-0A00-00002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3" name="1 CuadroTexto">
          <a:extLst>
            <a:ext uri="{FF2B5EF4-FFF2-40B4-BE49-F238E27FC236}">
              <a16:creationId xmlns:a16="http://schemas.microsoft.com/office/drawing/2014/main" xmlns="" id="{00000000-0008-0000-0A00-00002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4" name="53 CuadroTexto">
          <a:extLst>
            <a:ext uri="{FF2B5EF4-FFF2-40B4-BE49-F238E27FC236}">
              <a16:creationId xmlns:a16="http://schemas.microsoft.com/office/drawing/2014/main" xmlns="" id="{00000000-0008-0000-0A00-00003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5" name="1 CuadroTexto">
          <a:extLst>
            <a:ext uri="{FF2B5EF4-FFF2-40B4-BE49-F238E27FC236}">
              <a16:creationId xmlns:a16="http://schemas.microsoft.com/office/drawing/2014/main" xmlns="" id="{00000000-0008-0000-0A00-00003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6"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7"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8"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9"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0"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1"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2"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3"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4"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5"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6"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7"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8"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9"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0"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1"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2"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3"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4"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5"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6"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7"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49"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50"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1"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2"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3"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4"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5"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6"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7"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8"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59" name="33 CuadroTexto">
          <a:extLst>
            <a:ext uri="{FF2B5EF4-FFF2-40B4-BE49-F238E27FC236}">
              <a16:creationId xmlns:a16="http://schemas.microsoft.com/office/drawing/2014/main" xmlns=""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0" name="1 CuadroTexto">
          <a:extLst>
            <a:ext uri="{FF2B5EF4-FFF2-40B4-BE49-F238E27FC236}">
              <a16:creationId xmlns:a16="http://schemas.microsoft.com/office/drawing/2014/main" xmlns=""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1" name="33 CuadroTexto">
          <a:extLst>
            <a:ext uri="{FF2B5EF4-FFF2-40B4-BE49-F238E27FC236}">
              <a16:creationId xmlns:a16="http://schemas.microsoft.com/office/drawing/2014/main" xmlns=""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2" name="1 CuadroTexto">
          <a:extLst>
            <a:ext uri="{FF2B5EF4-FFF2-40B4-BE49-F238E27FC236}">
              <a16:creationId xmlns:a16="http://schemas.microsoft.com/office/drawing/2014/main" xmlns=""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3" name="33 CuadroTexto">
          <a:extLst>
            <a:ext uri="{FF2B5EF4-FFF2-40B4-BE49-F238E27FC236}">
              <a16:creationId xmlns:a16="http://schemas.microsoft.com/office/drawing/2014/main" xmlns=""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4" name="1 CuadroTexto">
          <a:extLst>
            <a:ext uri="{FF2B5EF4-FFF2-40B4-BE49-F238E27FC236}">
              <a16:creationId xmlns:a16="http://schemas.microsoft.com/office/drawing/2014/main" xmlns=""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5" name="33 CuadroTexto">
          <a:extLst>
            <a:ext uri="{FF2B5EF4-FFF2-40B4-BE49-F238E27FC236}">
              <a16:creationId xmlns:a16="http://schemas.microsoft.com/office/drawing/2014/main" xmlns=""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6" name="1 CuadroTexto">
          <a:extLst>
            <a:ext uri="{FF2B5EF4-FFF2-40B4-BE49-F238E27FC236}">
              <a16:creationId xmlns:a16="http://schemas.microsoft.com/office/drawing/2014/main" xmlns=""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7" name="33 CuadroTexto">
          <a:extLst>
            <a:ext uri="{FF2B5EF4-FFF2-40B4-BE49-F238E27FC236}">
              <a16:creationId xmlns:a16="http://schemas.microsoft.com/office/drawing/2014/main" xmlns=""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8" name="1 CuadroTexto">
          <a:extLst>
            <a:ext uri="{FF2B5EF4-FFF2-40B4-BE49-F238E27FC236}">
              <a16:creationId xmlns:a16="http://schemas.microsoft.com/office/drawing/2014/main" xmlns=""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9" name="33 CuadroTexto">
          <a:extLst>
            <a:ext uri="{FF2B5EF4-FFF2-40B4-BE49-F238E27FC236}">
              <a16:creationId xmlns:a16="http://schemas.microsoft.com/office/drawing/2014/main" xmlns=""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70" name="1 CuadroTexto">
          <a:extLst>
            <a:ext uri="{FF2B5EF4-FFF2-40B4-BE49-F238E27FC236}">
              <a16:creationId xmlns:a16="http://schemas.microsoft.com/office/drawing/2014/main" xmlns=""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1"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2"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3"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4"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5"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6"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7"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8"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79"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0"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1"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2"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3"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4"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5"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6"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7"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8"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9"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90"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1"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2"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3"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4"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5" name="33 CuadroTexto">
          <a:extLst>
            <a:ext uri="{FF2B5EF4-FFF2-40B4-BE49-F238E27FC236}">
              <a16:creationId xmlns:a16="http://schemas.microsoft.com/office/drawing/2014/main" xmlns=""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6" name="1 CuadroTexto">
          <a:extLst>
            <a:ext uri="{FF2B5EF4-FFF2-40B4-BE49-F238E27FC236}">
              <a16:creationId xmlns:a16="http://schemas.microsoft.com/office/drawing/2014/main" xmlns=""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7" name="33 CuadroTexto">
          <a:extLst>
            <a:ext uri="{FF2B5EF4-FFF2-40B4-BE49-F238E27FC236}">
              <a16:creationId xmlns:a16="http://schemas.microsoft.com/office/drawing/2014/main" xmlns=""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8" name="1 CuadroTexto">
          <a:extLst>
            <a:ext uri="{FF2B5EF4-FFF2-40B4-BE49-F238E27FC236}">
              <a16:creationId xmlns:a16="http://schemas.microsoft.com/office/drawing/2014/main" xmlns=""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99"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0"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1"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2"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3"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4"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5"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6"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7"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8"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9"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0"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1"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2"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3"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4"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5"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6"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7"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8"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9"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0"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1"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2"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3"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4"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5"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6"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7"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8"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9"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30"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1"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2"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3"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4"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5"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6"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7"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8"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39"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0"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1"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2"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3"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4"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5"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6"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3</xdr:col>
      <xdr:colOff>752475</xdr:colOff>
      <xdr:row>1</xdr:row>
      <xdr:rowOff>95250</xdr:rowOff>
    </xdr:from>
    <xdr:to>
      <xdr:col>4</xdr:col>
      <xdr:colOff>887324</xdr:colOff>
      <xdr:row>5</xdr:row>
      <xdr:rowOff>151130</xdr:rowOff>
    </xdr:to>
    <xdr:pic>
      <xdr:nvPicPr>
        <xdr:cNvPr id="147" name="14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3514725" y="9525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190500</xdr:colOff>
      <xdr:row>0</xdr:row>
      <xdr:rowOff>57150</xdr:rowOff>
    </xdr:from>
    <xdr:to>
      <xdr:col>1</xdr:col>
      <xdr:colOff>544424</xdr:colOff>
      <xdr:row>2</xdr:row>
      <xdr:rowOff>227330</xdr:rowOff>
    </xdr:to>
    <xdr:pic>
      <xdr:nvPicPr>
        <xdr:cNvPr id="3" name="2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190500" y="5715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515289</xdr:colOff>
      <xdr:row>3</xdr:row>
      <xdr:rowOff>153371</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9</xdr:col>
      <xdr:colOff>0</xdr:colOff>
      <xdr:row>0</xdr:row>
      <xdr:rowOff>0</xdr:rowOff>
    </xdr:from>
    <xdr:to>
      <xdr:col>10</xdr:col>
      <xdr:colOff>683377</xdr:colOff>
      <xdr:row>3</xdr:row>
      <xdr:rowOff>153371</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8894669"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222436</xdr:colOff>
      <xdr:row>18</xdr:row>
      <xdr:rowOff>166408</xdr:rowOff>
    </xdr:from>
    <xdr:to>
      <xdr:col>1</xdr:col>
      <xdr:colOff>737725</xdr:colOff>
      <xdr:row>22</xdr:row>
      <xdr:rowOff>123676</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222436" y="11456334"/>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616323</xdr:rowOff>
    </xdr:from>
    <xdr:to>
      <xdr:col>1</xdr:col>
      <xdr:colOff>515289</xdr:colOff>
      <xdr:row>41</xdr:row>
      <xdr:rowOff>157853</xdr:rowOff>
    </xdr:to>
    <xdr:pic>
      <xdr:nvPicPr>
        <xdr:cNvPr id="9" name="8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8671801"/>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777591</xdr:colOff>
      <xdr:row>3</xdr:row>
      <xdr:rowOff>154522</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777591</xdr:colOff>
      <xdr:row>22</xdr:row>
      <xdr:rowOff>154523</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076455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4" name="3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744855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778316</xdr:colOff>
      <xdr:row>3</xdr:row>
      <xdr:rowOff>138430</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778316</xdr:colOff>
      <xdr:row>22</xdr:row>
      <xdr:rowOff>138430</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762000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0</xdr:rowOff>
    </xdr:from>
    <xdr:to>
      <xdr:col>1</xdr:col>
      <xdr:colOff>778316</xdr:colOff>
      <xdr:row>41</xdr:row>
      <xdr:rowOff>138430</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606550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499376"/>
          <a:ext cx="1365249" cy="555417"/>
        </a:xfrm>
        <a:prstGeom prst="rect">
          <a:avLst/>
        </a:prstGeom>
      </xdr:spPr>
    </xdr:pic>
    <xdr:clientData/>
  </xdr:oneCellAnchor>
  <xdr:twoCellAnchor editAs="oneCell">
    <xdr:from>
      <xdr:col>0</xdr:col>
      <xdr:colOff>0</xdr:colOff>
      <xdr:row>0</xdr:row>
      <xdr:rowOff>0</xdr:rowOff>
    </xdr:from>
    <xdr:to>
      <xdr:col>1</xdr:col>
      <xdr:colOff>782549</xdr:colOff>
      <xdr:row>3</xdr:row>
      <xdr:rowOff>141605</xdr:rowOff>
    </xdr:to>
    <xdr:pic>
      <xdr:nvPicPr>
        <xdr:cNvPr id="4" name="3 Imagen"/>
        <xdr:cNvPicPr/>
      </xdr:nvPicPr>
      <xdr:blipFill rotWithShape="1">
        <a:blip xmlns:r="http://schemas.openxmlformats.org/officeDocument/2006/relationships" r:embed="rId2"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648652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222057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GC/SISTEMA%20GESTI&#211;N%20CALIDAD/SGC%20%202022%20ACTUALIZADO/FPI-%2004%20MAPA%20DE%20RIESGOS.%20corregido%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2.6\SGC\SGC%202021\FPI-04%20MAPA%20DE%20RIESGOS%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6\43079638\Downloads\MAPA_%20DE_RIESGOS%202020_Revision..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nexo (Probabilidad e Impacto)"/>
      <sheetName val="Contexto Estratégico"/>
      <sheetName val="Mapa de Riesgos."/>
      <sheetName val="Listas"/>
      <sheetName val="Eval_Cont_PI"/>
      <sheetName val="Eval_Cont_AC"/>
      <sheetName val="Eval_Cont_DH"/>
      <sheetName val="Eval_Cont_Penal"/>
      <sheetName val="Eval_Cont_VA"/>
      <sheetName val="Eval_Cont_GC"/>
      <sheetName val="Eval_Cont_GD"/>
      <sheetName val="Eval_Cont_BS"/>
      <sheetName val="Eval_Cont_TH"/>
      <sheetName val="Eval_Cont_EM"/>
      <sheetName val="TRANSVERSALES"/>
      <sheetName val="Eval_Cont_TI"/>
      <sheetName val="Eval_Cont_Col_Am"/>
    </sheetNames>
    <sheetDataSet>
      <sheetData sheetId="0"/>
      <sheetData sheetId="1"/>
      <sheetData sheetId="2"/>
      <sheetData sheetId="3">
        <row r="2">
          <cell r="F2" t="str">
            <v>Rara vez</v>
          </cell>
          <cell r="G2" t="str">
            <v xml:space="preserve">1 = Zona de riesgo baja. Asumir el riesgo </v>
          </cell>
          <cell r="J2" t="str">
            <v>Preventivo</v>
          </cell>
        </row>
        <row r="3">
          <cell r="F3" t="str">
            <v>Improbable</v>
          </cell>
          <cell r="G3" t="str">
            <v>2 = Zona de riesgo baja. Asumir el riesgo</v>
          </cell>
          <cell r="J3" t="str">
            <v>Correctivo</v>
          </cell>
        </row>
        <row r="4">
          <cell r="F4" t="str">
            <v>Posible</v>
          </cell>
          <cell r="G4" t="str">
            <v>3 = Zona de riesgo baja. Asumir el riesgo</v>
          </cell>
          <cell r="J4" t="str">
            <v>Preventivo</v>
          </cell>
        </row>
        <row r="5">
          <cell r="F5" t="str">
            <v>Probable</v>
          </cell>
          <cell r="G5" t="str">
            <v>4 = Zona de riesgo moderada. Asumir el riesgo. Reducir el Riesgo.</v>
          </cell>
          <cell r="J5" t="str">
            <v>Correctivo</v>
          </cell>
        </row>
        <row r="6">
          <cell r="F6" t="str">
            <v>Casi seguro</v>
          </cell>
          <cell r="G6" t="str">
            <v>5 = Zona de riesgo alta. Reducir el riesgo. Evitar el riesgo compartir o transferir.</v>
          </cell>
          <cell r="J6" t="str">
            <v>Preventivo</v>
          </cell>
        </row>
        <row r="7">
          <cell r="F7" t="str">
            <v>Rara vez</v>
          </cell>
          <cell r="G7" t="str">
            <v>2 = Zona de riesgo baja. Asumir el riesgo</v>
          </cell>
          <cell r="J7" t="str">
            <v>Correctivo</v>
          </cell>
        </row>
        <row r="8">
          <cell r="F8" t="str">
            <v>Improbable</v>
          </cell>
          <cell r="G8" t="str">
            <v>4 = Zona de riesgo baja. Asumir el riesgo</v>
          </cell>
          <cell r="J8" t="str">
            <v>Preventivo</v>
          </cell>
        </row>
        <row r="9">
          <cell r="F9" t="str">
            <v>Posible</v>
          </cell>
          <cell r="G9" t="str">
            <v>6 = Zona de riesgo moderada. Asumir el riesgo. Reducir el Riesgo.</v>
          </cell>
          <cell r="J9" t="str">
            <v>Correctivo</v>
          </cell>
        </row>
        <row r="10">
          <cell r="F10" t="str">
            <v>Probable</v>
          </cell>
          <cell r="G10" t="str">
            <v>8 = Zona de riesgo alta. Reducir el riesgo. Evitar el riesgo compartir o transferir.</v>
          </cell>
          <cell r="J10" t="str">
            <v>Preventivo</v>
          </cell>
        </row>
        <row r="11">
          <cell r="F11" t="str">
            <v>Casi seguro</v>
          </cell>
          <cell r="G11" t="str">
            <v>10 = Zona de riesgo alta. Reducir el riesgo. Evitar el riesgo compartir o transferir.</v>
          </cell>
          <cell r="J11" t="str">
            <v>Correctivo</v>
          </cell>
        </row>
        <row r="12">
          <cell r="F12" t="str">
            <v>Rara vez</v>
          </cell>
          <cell r="G12" t="str">
            <v>3 = Zona de riesgo moderada. Asumir el riesgo. Reducir el Riesgo.</v>
          </cell>
          <cell r="J12" t="str">
            <v>Preventivo</v>
          </cell>
        </row>
        <row r="13">
          <cell r="F13" t="str">
            <v>Improbable</v>
          </cell>
          <cell r="G13" t="str">
            <v>6 = Zona de riesgo moderada. Asumir el riesgo. Reducir el Riesgo.</v>
          </cell>
          <cell r="J13" t="str">
            <v>Correctivo</v>
          </cell>
        </row>
        <row r="14">
          <cell r="F14" t="str">
            <v>Posible</v>
          </cell>
          <cell r="G14" t="str">
            <v>9 = Zona de riesgo alta. Reducir el riesgo. Evitar el riesgo compartir o transferir.</v>
          </cell>
          <cell r="J14" t="str">
            <v>Preventivo</v>
          </cell>
        </row>
        <row r="15">
          <cell r="F15" t="str">
            <v>Probable</v>
          </cell>
          <cell r="G15" t="str">
            <v>12 = Zona de riesgo alta. Reducir el riesgo. Evitar el riesgo compartir o transferir.</v>
          </cell>
          <cell r="J15" t="str">
            <v>Correctivo</v>
          </cell>
        </row>
        <row r="16">
          <cell r="F16" t="str">
            <v>Casi seguro</v>
          </cell>
          <cell r="G16" t="str">
            <v>15 = Zona de riesgo extrema. Evitar el riesgo. Reducir el riesgo, Compartir o transferir.</v>
          </cell>
          <cell r="J16" t="str">
            <v>Preventivo</v>
          </cell>
        </row>
        <row r="17">
          <cell r="F17" t="str">
            <v>Rara vez</v>
          </cell>
          <cell r="G17" t="str">
            <v>4 = Zona de riesgo alta. Reducir el riesgo. Evitar el riesgo compartir o transferir.</v>
          </cell>
          <cell r="J17" t="str">
            <v>Correctivo</v>
          </cell>
        </row>
        <row r="18">
          <cell r="F18" t="str">
            <v>Improbable</v>
          </cell>
          <cell r="G18" t="str">
            <v>8 = Zona de riesgo alta. Reducir el riesgo. Evitar el riesgo compartir o transferir.</v>
          </cell>
          <cell r="J18" t="str">
            <v>Preventivo</v>
          </cell>
        </row>
        <row r="19">
          <cell r="F19" t="str">
            <v>Posible</v>
          </cell>
          <cell r="G19" t="str">
            <v>12 = Zona de riesgo extrema. Evitar el riesgo. Reducir el riesgo, Compartir o transferir.</v>
          </cell>
          <cell r="J19" t="str">
            <v>Correctivo</v>
          </cell>
        </row>
        <row r="20">
          <cell r="F20" t="str">
            <v>Probable</v>
          </cell>
          <cell r="G20" t="str">
            <v>16 = Zona de riesgo extrema. Evitar el riesgo. Reducir el riesgo, Compartir o transferir.</v>
          </cell>
          <cell r="J20" t="str">
            <v>Preventivo</v>
          </cell>
        </row>
        <row r="21">
          <cell r="F21" t="str">
            <v>Casi seguro</v>
          </cell>
          <cell r="G21" t="str">
            <v>20 = Zona de riesgo extrema. Evitar el riesgo. Reducir el riesgo, Compartir o transferir.</v>
          </cell>
          <cell r="J21" t="str">
            <v>Correctivo</v>
          </cell>
        </row>
        <row r="22">
          <cell r="F22" t="str">
            <v>Rara vez</v>
          </cell>
          <cell r="G22" t="str">
            <v>5 = Zona de riesgo alta. Reducir el riesgo. Evitar el riesgo compartir o transferir.</v>
          </cell>
          <cell r="J22" t="str">
            <v>Preventivo</v>
          </cell>
        </row>
        <row r="23">
          <cell r="F23" t="str">
            <v>Improbable</v>
          </cell>
          <cell r="G23" t="str">
            <v>10 = Zona de riesgo extrema. Evitar el riesgo. Reducir el riesgo, Compartir o transferir.</v>
          </cell>
          <cell r="J23" t="str">
            <v>Correctivo</v>
          </cell>
        </row>
        <row r="24">
          <cell r="F24" t="str">
            <v>Posible</v>
          </cell>
          <cell r="G24" t="str">
            <v>15 = Zona de riesgo extrema. Evitar el riesgo. Reducir el riesgo, Compartir o transferir.</v>
          </cell>
          <cell r="J24" t="str">
            <v>Preventivo</v>
          </cell>
        </row>
        <row r="25">
          <cell r="F25" t="str">
            <v>Probable</v>
          </cell>
          <cell r="G25" t="str">
            <v>20 = Zona de riesgo extrema. Evitar el riesgo. Reducir el riesgo, Compartir o transferir.</v>
          </cell>
          <cell r="J25" t="str">
            <v>Correctivo</v>
          </cell>
        </row>
        <row r="26">
          <cell r="F26" t="str">
            <v>Casi seguro</v>
          </cell>
          <cell r="G26" t="str">
            <v>25 = Zona de riesgo extrema. Evitar el riesgo. Reducir el riesgo, Compartir o transferir.</v>
          </cell>
          <cell r="J26" t="str">
            <v>Preventivo</v>
          </cell>
        </row>
        <row r="27">
          <cell r="J27" t="str">
            <v>Correctivo</v>
          </cell>
        </row>
        <row r="28">
          <cell r="J28" t="str">
            <v>Preventivo</v>
          </cell>
        </row>
        <row r="29">
          <cell r="J29" t="str">
            <v>Correctivo</v>
          </cell>
        </row>
        <row r="30">
          <cell r="J30" t="str">
            <v>Preventivo</v>
          </cell>
        </row>
        <row r="31">
          <cell r="J31" t="str">
            <v>Correctivo</v>
          </cell>
        </row>
        <row r="32">
          <cell r="J32" t="str">
            <v>Preventivo</v>
          </cell>
        </row>
        <row r="33">
          <cell r="J33" t="str">
            <v>Correctivo</v>
          </cell>
        </row>
        <row r="34">
          <cell r="J34" t="str">
            <v>Preventivo</v>
          </cell>
        </row>
        <row r="35">
          <cell r="J35" t="str">
            <v>Correctivo</v>
          </cell>
        </row>
        <row r="36">
          <cell r="J36" t="str">
            <v>Preventivo</v>
          </cell>
        </row>
        <row r="37">
          <cell r="J37" t="str">
            <v>Correctivo</v>
          </cell>
        </row>
        <row r="38">
          <cell r="J38" t="str">
            <v>Preventivo</v>
          </cell>
        </row>
        <row r="39">
          <cell r="J39" t="str">
            <v>Correctivo</v>
          </cell>
        </row>
        <row r="40">
          <cell r="J40" t="str">
            <v>Preventivo</v>
          </cell>
        </row>
        <row r="41">
          <cell r="J41" t="str">
            <v>Correctivo</v>
          </cell>
        </row>
        <row r="42">
          <cell r="J42" t="str">
            <v>Preventivo</v>
          </cell>
        </row>
        <row r="43">
          <cell r="J43" t="str">
            <v>Correctivo</v>
          </cell>
        </row>
        <row r="44">
          <cell r="J44" t="str">
            <v>Preventivo</v>
          </cell>
        </row>
        <row r="45">
          <cell r="J45" t="str">
            <v>Correctivo</v>
          </cell>
        </row>
        <row r="46">
          <cell r="J46" t="str">
            <v>Preventivo</v>
          </cell>
        </row>
        <row r="47">
          <cell r="J47" t="str">
            <v>Correctivo</v>
          </cell>
        </row>
        <row r="48">
          <cell r="J48" t="str">
            <v>Preventivo</v>
          </cell>
        </row>
        <row r="49">
          <cell r="J49" t="str">
            <v>Correctivo</v>
          </cell>
        </row>
        <row r="50">
          <cell r="J50" t="str">
            <v>Preventivo</v>
          </cell>
        </row>
        <row r="51">
          <cell r="J51" t="str">
            <v>Correctivo</v>
          </cell>
        </row>
        <row r="52">
          <cell r="J52" t="str">
            <v>Preventivo</v>
          </cell>
        </row>
        <row r="53">
          <cell r="J53" t="str">
            <v>Correctivo</v>
          </cell>
        </row>
        <row r="54">
          <cell r="J54" t="str">
            <v>Preventivo</v>
          </cell>
        </row>
        <row r="55">
          <cell r="J55" t="str">
            <v>Correctivo</v>
          </cell>
        </row>
        <row r="56">
          <cell r="J56" t="str">
            <v>Preventivo</v>
          </cell>
        </row>
        <row r="57">
          <cell r="J57" t="str">
            <v>Correctivo</v>
          </cell>
        </row>
        <row r="58">
          <cell r="J58" t="str">
            <v>Preventivo</v>
          </cell>
        </row>
        <row r="59">
          <cell r="J59" t="str">
            <v>Correctivo</v>
          </cell>
        </row>
        <row r="60">
          <cell r="J60" t="str">
            <v>Preventivo</v>
          </cell>
        </row>
        <row r="61">
          <cell r="J61" t="str">
            <v>Correctivo</v>
          </cell>
        </row>
        <row r="62">
          <cell r="J62" t="str">
            <v>Preventivo</v>
          </cell>
        </row>
        <row r="63">
          <cell r="J63" t="str">
            <v>Correctivo</v>
          </cell>
        </row>
        <row r="64">
          <cell r="J64" t="str">
            <v>Preventivo</v>
          </cell>
        </row>
        <row r="65">
          <cell r="J65" t="str">
            <v>Correctivo</v>
          </cell>
        </row>
        <row r="66">
          <cell r="J66" t="str">
            <v>Preventivo</v>
          </cell>
        </row>
        <row r="67">
          <cell r="J67" t="str">
            <v>Correctivo</v>
          </cell>
        </row>
        <row r="68">
          <cell r="J68" t="str">
            <v>Preventivo</v>
          </cell>
        </row>
        <row r="69">
          <cell r="J69" t="str">
            <v>Correctivo</v>
          </cell>
        </row>
        <row r="70">
          <cell r="J70" t="str">
            <v>Preventivo</v>
          </cell>
        </row>
        <row r="71">
          <cell r="J71" t="str">
            <v>Correctivo</v>
          </cell>
        </row>
        <row r="72">
          <cell r="J72" t="str">
            <v>Preventivo</v>
          </cell>
        </row>
        <row r="73">
          <cell r="J73" t="str">
            <v>Correctivo</v>
          </cell>
        </row>
        <row r="74">
          <cell r="J74" t="str">
            <v>Preventivo</v>
          </cell>
        </row>
        <row r="75">
          <cell r="J75" t="str">
            <v>Correctivo</v>
          </cell>
        </row>
        <row r="76">
          <cell r="J76" t="str">
            <v>Preventivo</v>
          </cell>
        </row>
        <row r="77">
          <cell r="J77" t="str">
            <v>Correctivo</v>
          </cell>
        </row>
        <row r="78">
          <cell r="J78" t="str">
            <v>Preventivo</v>
          </cell>
        </row>
        <row r="79">
          <cell r="J79" t="str">
            <v>Correctivo</v>
          </cell>
        </row>
        <row r="80">
          <cell r="J80" t="str">
            <v>Preventivo</v>
          </cell>
        </row>
        <row r="81">
          <cell r="J81" t="str">
            <v>Correctivo</v>
          </cell>
        </row>
        <row r="82">
          <cell r="J82" t="str">
            <v>Preventivo</v>
          </cell>
        </row>
        <row r="83">
          <cell r="J83" t="str">
            <v>Correctivo</v>
          </cell>
        </row>
        <row r="84">
          <cell r="J84" t="str">
            <v>Preventivo</v>
          </cell>
        </row>
        <row r="85">
          <cell r="J85" t="str">
            <v>Correctivo</v>
          </cell>
        </row>
        <row r="86">
          <cell r="J86" t="str">
            <v>Preventivo</v>
          </cell>
        </row>
        <row r="87">
          <cell r="J87" t="str">
            <v>Correctivo</v>
          </cell>
        </row>
        <row r="88">
          <cell r="J88" t="str">
            <v>Preventivo</v>
          </cell>
        </row>
        <row r="89">
          <cell r="J89" t="str">
            <v>Correctivo</v>
          </cell>
        </row>
        <row r="90">
          <cell r="J90" t="str">
            <v>Preventivo</v>
          </cell>
        </row>
        <row r="91">
          <cell r="J91" t="str">
            <v>Correctivo</v>
          </cell>
        </row>
        <row r="92">
          <cell r="J92" t="str">
            <v>Preventivo</v>
          </cell>
        </row>
        <row r="93">
          <cell r="J93" t="str">
            <v>Correctivo</v>
          </cell>
        </row>
        <row r="94">
          <cell r="J94" t="str">
            <v>Preventivo</v>
          </cell>
        </row>
        <row r="95">
          <cell r="J95" t="str">
            <v>Correctivo</v>
          </cell>
        </row>
        <row r="96">
          <cell r="J96" t="str">
            <v>Preventivo</v>
          </cell>
        </row>
        <row r="97">
          <cell r="J97" t="str">
            <v>Correctivo</v>
          </cell>
        </row>
        <row r="98">
          <cell r="J98" t="str">
            <v>Preventivo</v>
          </cell>
        </row>
        <row r="99">
          <cell r="J99" t="str">
            <v>Correctivo</v>
          </cell>
        </row>
        <row r="100">
          <cell r="J100" t="str">
            <v>Preventivo</v>
          </cell>
        </row>
        <row r="101">
          <cell r="J101" t="str">
            <v>Correctivo</v>
          </cell>
        </row>
        <row r="102">
          <cell r="J102" t="str">
            <v>Preventivo</v>
          </cell>
        </row>
        <row r="103">
          <cell r="J103" t="str">
            <v>Correctivo</v>
          </cell>
        </row>
        <row r="104">
          <cell r="J104" t="str">
            <v>Preventivo</v>
          </cell>
        </row>
        <row r="105">
          <cell r="J105" t="str">
            <v>Correctivo</v>
          </cell>
        </row>
        <row r="106">
          <cell r="J106" t="str">
            <v>Preventivo</v>
          </cell>
        </row>
        <row r="107">
          <cell r="J107" t="str">
            <v>Correctivo</v>
          </cell>
        </row>
        <row r="108">
          <cell r="J108" t="str">
            <v>Preventivo</v>
          </cell>
        </row>
        <row r="109">
          <cell r="J109" t="str">
            <v>Correctivo</v>
          </cell>
        </row>
        <row r="110">
          <cell r="J110" t="str">
            <v>Preventivo</v>
          </cell>
        </row>
        <row r="111">
          <cell r="J111" t="str">
            <v>Correctivo</v>
          </cell>
        </row>
        <row r="112">
          <cell r="J112" t="str">
            <v>Preventivo</v>
          </cell>
        </row>
        <row r="113">
          <cell r="J113" t="str">
            <v>Correctivo</v>
          </cell>
        </row>
        <row r="114">
          <cell r="J114" t="str">
            <v>Preventivo</v>
          </cell>
        </row>
        <row r="115">
          <cell r="J115" t="str">
            <v>Correctivo</v>
          </cell>
        </row>
        <row r="116">
          <cell r="J116" t="str">
            <v>Preventivo</v>
          </cell>
        </row>
        <row r="117">
          <cell r="J117" t="str">
            <v>Correctivo</v>
          </cell>
        </row>
        <row r="118">
          <cell r="J118" t="str">
            <v>Preventivo</v>
          </cell>
        </row>
        <row r="119">
          <cell r="J119" t="str">
            <v>Correctivo</v>
          </cell>
        </row>
        <row r="120">
          <cell r="J120" t="str">
            <v>Preventivo</v>
          </cell>
        </row>
        <row r="121">
          <cell r="J121" t="str">
            <v>Correctivo</v>
          </cell>
        </row>
        <row r="122">
          <cell r="J122" t="str">
            <v>Preventivo</v>
          </cell>
        </row>
        <row r="123">
          <cell r="J123" t="str">
            <v>Correctivo</v>
          </cell>
        </row>
        <row r="124">
          <cell r="J124" t="str">
            <v>Preventivo</v>
          </cell>
        </row>
        <row r="125">
          <cell r="J125" t="str">
            <v>Correctivo</v>
          </cell>
        </row>
        <row r="126">
          <cell r="J126" t="str">
            <v>Preventivo</v>
          </cell>
        </row>
        <row r="127">
          <cell r="J127" t="str">
            <v>Correctivo</v>
          </cell>
        </row>
        <row r="128">
          <cell r="J128" t="str">
            <v>Preventivo</v>
          </cell>
        </row>
        <row r="129">
          <cell r="J129" t="str">
            <v>Correctivo</v>
          </cell>
        </row>
        <row r="130">
          <cell r="J130" t="str">
            <v>Preventivo</v>
          </cell>
        </row>
        <row r="131">
          <cell r="J131" t="str">
            <v>Correctivo</v>
          </cell>
        </row>
        <row r="132">
          <cell r="J132" t="str">
            <v>Preventivo</v>
          </cell>
        </row>
        <row r="133">
          <cell r="J133" t="str">
            <v>Correctivo</v>
          </cell>
        </row>
        <row r="134">
          <cell r="J134" t="str">
            <v>Preventivo</v>
          </cell>
        </row>
        <row r="135">
          <cell r="J135" t="str">
            <v>Correctivo</v>
          </cell>
        </row>
        <row r="136">
          <cell r="J136" t="str">
            <v>Preventivo</v>
          </cell>
        </row>
        <row r="137">
          <cell r="J137" t="str">
            <v>Correctivo</v>
          </cell>
        </row>
        <row r="138">
          <cell r="J138" t="str">
            <v>Preventivo</v>
          </cell>
        </row>
        <row r="139">
          <cell r="J139" t="str">
            <v>Correctivo</v>
          </cell>
        </row>
        <row r="140">
          <cell r="J140" t="str">
            <v>Preventivo</v>
          </cell>
        </row>
        <row r="141">
          <cell r="J141" t="str">
            <v>Correctivo</v>
          </cell>
        </row>
        <row r="142">
          <cell r="J142" t="str">
            <v>Preventivo</v>
          </cell>
        </row>
        <row r="143">
          <cell r="J143" t="str">
            <v>Correctivo</v>
          </cell>
        </row>
        <row r="144">
          <cell r="J144" t="str">
            <v>Preventivo</v>
          </cell>
        </row>
        <row r="145">
          <cell r="J145" t="str">
            <v>Correctivo</v>
          </cell>
        </row>
        <row r="146">
          <cell r="J146" t="str">
            <v>Preventivo</v>
          </cell>
        </row>
        <row r="147">
          <cell r="J147" t="str">
            <v>Correctivo</v>
          </cell>
        </row>
        <row r="148">
          <cell r="J148" t="str">
            <v>Preventivo</v>
          </cell>
        </row>
        <row r="149">
          <cell r="J149" t="str">
            <v>Correctivo</v>
          </cell>
        </row>
        <row r="150">
          <cell r="J150" t="str">
            <v>Preventivo</v>
          </cell>
        </row>
        <row r="151">
          <cell r="J151" t="str">
            <v>Correctivo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 val="Ev. Controles TI"/>
      <sheetName val="Ev. Controles CA"/>
    </sheetNames>
    <sheetDataSet>
      <sheetData sheetId="0"/>
      <sheetData sheetId="1"/>
      <sheetData sheetId="2"/>
      <sheetData sheetId="3" refreshError="1"/>
      <sheetData sheetId="4">
        <row r="45">
          <cell r="N45" t="str">
            <v>Preventivo= sistema de gestión de calidad, procedimientos, normas internas, - ideario ético. Normatividad,Regimen Penal, Régimen disciplinario y Régimen del empeado public. Monitoreo a la informacion registrada en el  sistema de información.  sensibilizac</v>
          </cell>
          <cell r="V45" t="str">
            <v>cuatrimestral</v>
          </cell>
        </row>
        <row r="64">
          <cell r="N64" t="str">
            <v>Documentación del proceso de Gestión Documental y de las tablas de retención documental, en los cuales se establecen los controles y medidas de protección de los Documentos</v>
          </cell>
          <cell r="V64" t="str">
            <v>Bimestral</v>
          </cell>
        </row>
        <row r="83">
          <cell r="N83" t="str">
            <v>•Preventivo= sistema de gestión de calidad, procedimientos, normas internas, - ideario ético. Normatividad,Regimen Penal, Régimen disciplinario y Régimen del empeado public. Monitoreo a la informacion registrada en el  sistema de información.  sensibiliza</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Controles T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s>
    <sheetDataSet>
      <sheetData sheetId="0" refreshError="1"/>
      <sheetData sheetId="1" refreshError="1"/>
      <sheetData sheetId="2" refreshError="1"/>
      <sheetData sheetId="3" refreshError="1"/>
      <sheetData sheetId="4">
        <row r="104">
          <cell r="M104" t="str">
            <v>Verificar las instalaciones locativas</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dimension ref="B1:D11"/>
  <sheetViews>
    <sheetView workbookViewId="0">
      <selection activeCell="G7" sqref="G7"/>
    </sheetView>
  </sheetViews>
  <sheetFormatPr baseColWidth="10" defaultRowHeight="12.75"/>
  <cols>
    <col min="2" max="2" width="18.7109375" customWidth="1"/>
    <col min="3" max="3" width="31.140625" customWidth="1"/>
    <col min="4" max="4" width="57.28515625" customWidth="1"/>
  </cols>
  <sheetData>
    <row r="1" spans="2:4" ht="13.5" thickBot="1"/>
    <row r="2" spans="2:4" ht="20.25">
      <c r="B2" s="388" t="s">
        <v>966</v>
      </c>
      <c r="C2" s="389"/>
      <c r="D2" s="390"/>
    </row>
    <row r="3" spans="2:4" ht="27" customHeight="1">
      <c r="B3" s="364"/>
      <c r="C3" s="365" t="s">
        <v>973</v>
      </c>
      <c r="D3" s="365" t="s">
        <v>967</v>
      </c>
    </row>
    <row r="4" spans="2:4" ht="26.25" customHeight="1">
      <c r="B4" s="366" t="s">
        <v>968</v>
      </c>
      <c r="C4" s="367" t="s">
        <v>974</v>
      </c>
      <c r="D4" s="368" t="s">
        <v>979</v>
      </c>
    </row>
    <row r="5" spans="2:4" ht="30">
      <c r="B5" s="369" t="s">
        <v>969</v>
      </c>
      <c r="C5" s="367" t="s">
        <v>975</v>
      </c>
      <c r="D5" s="368" t="s">
        <v>980</v>
      </c>
    </row>
    <row r="6" spans="2:4" ht="30">
      <c r="B6" s="370" t="s">
        <v>970</v>
      </c>
      <c r="C6" s="367" t="s">
        <v>977</v>
      </c>
      <c r="D6" s="368" t="s">
        <v>981</v>
      </c>
    </row>
    <row r="7" spans="2:4" ht="45">
      <c r="B7" s="371" t="s">
        <v>971</v>
      </c>
      <c r="C7" s="367" t="s">
        <v>978</v>
      </c>
      <c r="D7" s="368" t="s">
        <v>982</v>
      </c>
    </row>
    <row r="8" spans="2:4" ht="31.5">
      <c r="B8" s="372" t="s">
        <v>972</v>
      </c>
      <c r="C8" s="367" t="s">
        <v>976</v>
      </c>
      <c r="D8" s="368" t="s">
        <v>983</v>
      </c>
    </row>
    <row r="10" spans="2:4" ht="13.5" thickBot="1"/>
    <row r="11" spans="2:4" ht="76.5" customHeight="1" thickBot="1">
      <c r="B11" s="391" t="s">
        <v>984</v>
      </c>
      <c r="C11" s="392"/>
      <c r="D11" s="393"/>
    </row>
  </sheetData>
  <mergeCells count="2">
    <mergeCell ref="B2:D2"/>
    <mergeCell ref="B11:D11"/>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dimension ref="A1:W64"/>
  <sheetViews>
    <sheetView topLeftCell="A37" zoomScale="90" zoomScaleNormal="90" workbookViewId="0">
      <selection activeCell="P46" sqref="P46"/>
    </sheetView>
  </sheetViews>
  <sheetFormatPr baseColWidth="10" defaultRowHeight="12.75"/>
  <cols>
    <col min="1" max="3" width="13.42578125" customWidth="1"/>
    <col min="4" max="4" width="22.42578125" customWidth="1"/>
    <col min="7" max="7" width="21.140625" customWidth="1"/>
  </cols>
  <sheetData>
    <row r="1" spans="1:23" ht="15.75" customHeight="1">
      <c r="A1" s="523"/>
      <c r="B1" s="523"/>
      <c r="C1" s="452" t="s">
        <v>33</v>
      </c>
      <c r="D1" s="452"/>
      <c r="E1" s="452"/>
      <c r="F1" s="492" t="s">
        <v>210</v>
      </c>
      <c r="G1" s="492"/>
    </row>
    <row r="2" spans="1:23" ht="15.75" customHeight="1">
      <c r="A2" s="523"/>
      <c r="B2" s="523"/>
      <c r="C2" s="452"/>
      <c r="D2" s="452"/>
      <c r="E2" s="452"/>
      <c r="F2" s="492" t="s">
        <v>216</v>
      </c>
      <c r="G2" s="492"/>
    </row>
    <row r="3" spans="1:23" ht="15.75" customHeight="1">
      <c r="A3" s="523"/>
      <c r="B3" s="523"/>
      <c r="C3" s="452"/>
      <c r="D3" s="452"/>
      <c r="E3" s="452"/>
      <c r="F3" s="528" t="s">
        <v>963</v>
      </c>
      <c r="G3" s="529"/>
    </row>
    <row r="4" spans="1:23" ht="13.5" thickBot="1">
      <c r="A4" s="132"/>
      <c r="B4" s="132"/>
      <c r="C4" s="132"/>
      <c r="D4" s="132"/>
      <c r="E4" s="132"/>
      <c r="F4" s="132"/>
      <c r="G4" s="132"/>
    </row>
    <row r="5" spans="1:23" ht="13.5" thickBot="1">
      <c r="A5" s="518" t="s">
        <v>14</v>
      </c>
      <c r="B5" s="521" t="s">
        <v>15</v>
      </c>
      <c r="C5" s="522"/>
      <c r="D5" s="518" t="s">
        <v>16</v>
      </c>
      <c r="E5" s="521" t="s">
        <v>403</v>
      </c>
      <c r="F5" s="522"/>
      <c r="G5" s="512" t="s">
        <v>18</v>
      </c>
      <c r="I5" s="518" t="s">
        <v>14</v>
      </c>
      <c r="J5" s="521" t="s">
        <v>15</v>
      </c>
      <c r="K5" s="522"/>
      <c r="L5" s="518" t="s">
        <v>16</v>
      </c>
      <c r="M5" s="521" t="s">
        <v>403</v>
      </c>
      <c r="N5" s="522"/>
      <c r="O5" s="512" t="s">
        <v>18</v>
      </c>
      <c r="Q5" s="518" t="s">
        <v>14</v>
      </c>
      <c r="R5" s="521" t="s">
        <v>15</v>
      </c>
      <c r="S5" s="522"/>
      <c r="T5" s="518" t="s">
        <v>16</v>
      </c>
      <c r="U5" s="521" t="s">
        <v>403</v>
      </c>
      <c r="V5" s="522"/>
      <c r="W5" s="512" t="s">
        <v>18</v>
      </c>
    </row>
    <row r="6" spans="1:23">
      <c r="A6" s="519"/>
      <c r="B6" s="134" t="s">
        <v>19</v>
      </c>
      <c r="C6" s="134" t="s">
        <v>21</v>
      </c>
      <c r="D6" s="519"/>
      <c r="E6" s="518" t="s">
        <v>23</v>
      </c>
      <c r="F6" s="518" t="s">
        <v>24</v>
      </c>
      <c r="G6" s="513"/>
      <c r="I6" s="519"/>
      <c r="J6" s="134" t="s">
        <v>19</v>
      </c>
      <c r="K6" s="134" t="s">
        <v>21</v>
      </c>
      <c r="L6" s="519"/>
      <c r="M6" s="518" t="s">
        <v>23</v>
      </c>
      <c r="N6" s="518" t="s">
        <v>24</v>
      </c>
      <c r="O6" s="513"/>
      <c r="Q6" s="519"/>
      <c r="R6" s="134" t="s">
        <v>19</v>
      </c>
      <c r="S6" s="134" t="s">
        <v>21</v>
      </c>
      <c r="T6" s="519"/>
      <c r="U6" s="518" t="s">
        <v>23</v>
      </c>
      <c r="V6" s="518" t="s">
        <v>24</v>
      </c>
      <c r="W6" s="513"/>
    </row>
    <row r="7" spans="1:23" ht="64.5" thickBot="1">
      <c r="A7" s="520"/>
      <c r="B7" s="136" t="s">
        <v>20</v>
      </c>
      <c r="C7" s="136" t="s">
        <v>22</v>
      </c>
      <c r="D7" s="520"/>
      <c r="E7" s="520"/>
      <c r="F7" s="520"/>
      <c r="G7" s="514"/>
      <c r="I7" s="520"/>
      <c r="J7" s="136" t="s">
        <v>20</v>
      </c>
      <c r="K7" s="136" t="s">
        <v>22</v>
      </c>
      <c r="L7" s="520"/>
      <c r="M7" s="520"/>
      <c r="N7" s="520"/>
      <c r="O7" s="514"/>
      <c r="Q7" s="520"/>
      <c r="R7" s="136" t="s">
        <v>20</v>
      </c>
      <c r="S7" s="136" t="s">
        <v>22</v>
      </c>
      <c r="T7" s="520"/>
      <c r="U7" s="520"/>
      <c r="V7" s="520"/>
      <c r="W7" s="514"/>
    </row>
    <row r="8" spans="1:23" ht="102.75" thickBot="1">
      <c r="A8" s="512" t="str">
        <f>'Mapa de Riesgos.'!M36</f>
        <v>Revisión permanente de los terminos y etapas de los procesos a través de reuniones de comité primario y las alertas que genera en el link habilitado en la plataforma de PQRDSF.</v>
      </c>
      <c r="B8" s="515" t="s">
        <v>376</v>
      </c>
      <c r="C8" s="515"/>
      <c r="D8" s="141" t="s">
        <v>25</v>
      </c>
      <c r="E8" s="124">
        <v>15</v>
      </c>
      <c r="F8" s="124">
        <v>0</v>
      </c>
      <c r="G8" s="124" t="s">
        <v>477</v>
      </c>
      <c r="I8" s="512" t="str">
        <f>'[2]Mapa de Riesgos'!N45</f>
        <v>Preventivo= sistema de gestión de calidad, procedimientos, normas internas, - ideario ético. Normatividad,Regimen Penal, Régimen disciplinario y Régimen del empeado public. Monitoreo a la informacion registrada en el  sistema de información.  sensibilizac</v>
      </c>
      <c r="J8" s="515" t="s">
        <v>376</v>
      </c>
      <c r="K8" s="515"/>
      <c r="L8" s="141" t="s">
        <v>25</v>
      </c>
      <c r="M8" s="124">
        <v>15</v>
      </c>
      <c r="N8" s="124">
        <v>0</v>
      </c>
      <c r="O8" s="124" t="s">
        <v>477</v>
      </c>
      <c r="Q8" s="512" t="str">
        <f>'[2]Mapa de Riesgos'!V45</f>
        <v>cuatrimestral</v>
      </c>
      <c r="R8" s="515" t="s">
        <v>376</v>
      </c>
      <c r="S8" s="515"/>
      <c r="T8" s="141" t="s">
        <v>25</v>
      </c>
      <c r="U8" s="124">
        <v>15</v>
      </c>
      <c r="V8" s="124">
        <v>0</v>
      </c>
      <c r="W8" s="124" t="s">
        <v>477</v>
      </c>
    </row>
    <row r="9" spans="1:23" ht="51.75" customHeight="1">
      <c r="A9" s="513"/>
      <c r="B9" s="516"/>
      <c r="C9" s="516"/>
      <c r="D9" s="515" t="s">
        <v>26</v>
      </c>
      <c r="E9" s="479">
        <v>5</v>
      </c>
      <c r="F9" s="479">
        <v>0</v>
      </c>
      <c r="G9" s="479" t="s">
        <v>478</v>
      </c>
      <c r="I9" s="513"/>
      <c r="J9" s="516"/>
      <c r="K9" s="516"/>
      <c r="L9" s="515" t="s">
        <v>26</v>
      </c>
      <c r="M9" s="479">
        <v>5</v>
      </c>
      <c r="N9" s="479">
        <v>0</v>
      </c>
      <c r="O9" s="479" t="s">
        <v>478</v>
      </c>
      <c r="Q9" s="513"/>
      <c r="R9" s="516"/>
      <c r="S9" s="516"/>
      <c r="T9" s="515" t="s">
        <v>26</v>
      </c>
      <c r="U9" s="479">
        <v>5</v>
      </c>
      <c r="V9" s="479">
        <v>0</v>
      </c>
      <c r="W9" s="479" t="s">
        <v>478</v>
      </c>
    </row>
    <row r="10" spans="1:23" ht="15" customHeight="1" thickBot="1">
      <c r="A10" s="513"/>
      <c r="B10" s="516"/>
      <c r="C10" s="516"/>
      <c r="D10" s="517"/>
      <c r="E10" s="480"/>
      <c r="F10" s="480"/>
      <c r="G10" s="480"/>
      <c r="I10" s="513"/>
      <c r="J10" s="516"/>
      <c r="K10" s="516"/>
      <c r="L10" s="517"/>
      <c r="M10" s="480"/>
      <c r="N10" s="480"/>
      <c r="O10" s="480"/>
      <c r="Q10" s="513"/>
      <c r="R10" s="516"/>
      <c r="S10" s="516"/>
      <c r="T10" s="517"/>
      <c r="U10" s="480"/>
      <c r="V10" s="480"/>
      <c r="W10" s="480"/>
    </row>
    <row r="11" spans="1:23" ht="17.25" customHeight="1" thickBot="1">
      <c r="A11" s="513"/>
      <c r="B11" s="516"/>
      <c r="C11" s="516"/>
      <c r="D11" s="136" t="s">
        <v>27</v>
      </c>
      <c r="E11" s="125">
        <v>0</v>
      </c>
      <c r="F11" s="125">
        <v>15</v>
      </c>
      <c r="G11" s="125" t="s">
        <v>479</v>
      </c>
      <c r="I11" s="513"/>
      <c r="J11" s="516"/>
      <c r="K11" s="516"/>
      <c r="L11" s="136" t="s">
        <v>27</v>
      </c>
      <c r="M11" s="125">
        <v>0</v>
      </c>
      <c r="N11" s="125">
        <v>15</v>
      </c>
      <c r="O11" s="125" t="s">
        <v>479</v>
      </c>
      <c r="Q11" s="513"/>
      <c r="R11" s="516"/>
      <c r="S11" s="516"/>
      <c r="T11" s="136" t="s">
        <v>27</v>
      </c>
      <c r="U11" s="125">
        <v>0</v>
      </c>
      <c r="V11" s="125">
        <v>15</v>
      </c>
      <c r="W11" s="125" t="s">
        <v>479</v>
      </c>
    </row>
    <row r="12" spans="1:23" ht="51.75" customHeight="1" thickBot="1">
      <c r="A12" s="513"/>
      <c r="B12" s="516"/>
      <c r="C12" s="516"/>
      <c r="D12" s="136" t="s">
        <v>28</v>
      </c>
      <c r="E12" s="125">
        <v>10</v>
      </c>
      <c r="F12" s="125">
        <v>0</v>
      </c>
      <c r="G12" s="196" t="s">
        <v>480</v>
      </c>
      <c r="I12" s="513"/>
      <c r="J12" s="516"/>
      <c r="K12" s="516"/>
      <c r="L12" s="136" t="s">
        <v>28</v>
      </c>
      <c r="M12" s="125">
        <v>10</v>
      </c>
      <c r="N12" s="125">
        <v>0</v>
      </c>
      <c r="O12" s="196" t="s">
        <v>480</v>
      </c>
      <c r="Q12" s="513"/>
      <c r="R12" s="516"/>
      <c r="S12" s="516"/>
      <c r="T12" s="136" t="s">
        <v>28</v>
      </c>
      <c r="U12" s="125">
        <v>10</v>
      </c>
      <c r="V12" s="125">
        <v>0</v>
      </c>
      <c r="W12" s="196" t="s">
        <v>480</v>
      </c>
    </row>
    <row r="13" spans="1:23" ht="58.5" customHeight="1" thickBot="1">
      <c r="A13" s="513"/>
      <c r="B13" s="516"/>
      <c r="C13" s="516"/>
      <c r="D13" s="136" t="s">
        <v>29</v>
      </c>
      <c r="E13" s="125">
        <v>15</v>
      </c>
      <c r="F13" s="125">
        <v>0</v>
      </c>
      <c r="G13" s="125" t="s">
        <v>257</v>
      </c>
      <c r="I13" s="513"/>
      <c r="J13" s="516"/>
      <c r="K13" s="516"/>
      <c r="L13" s="136" t="s">
        <v>29</v>
      </c>
      <c r="M13" s="125">
        <v>15</v>
      </c>
      <c r="N13" s="125">
        <v>0</v>
      </c>
      <c r="O13" s="125" t="s">
        <v>257</v>
      </c>
      <c r="Q13" s="513"/>
      <c r="R13" s="516"/>
      <c r="S13" s="516"/>
      <c r="T13" s="136" t="s">
        <v>29</v>
      </c>
      <c r="U13" s="125">
        <v>15</v>
      </c>
      <c r="V13" s="125">
        <v>0</v>
      </c>
      <c r="W13" s="125" t="s">
        <v>257</v>
      </c>
    </row>
    <row r="14" spans="1:23" ht="42.75" customHeight="1" thickBot="1">
      <c r="A14" s="513"/>
      <c r="B14" s="516"/>
      <c r="C14" s="516"/>
      <c r="D14" s="136" t="s">
        <v>30</v>
      </c>
      <c r="E14" s="125">
        <v>10</v>
      </c>
      <c r="F14" s="125">
        <v>0</v>
      </c>
      <c r="G14" s="125" t="s">
        <v>481</v>
      </c>
      <c r="I14" s="513"/>
      <c r="J14" s="516"/>
      <c r="K14" s="516"/>
      <c r="L14" s="136" t="s">
        <v>30</v>
      </c>
      <c r="M14" s="125">
        <v>10</v>
      </c>
      <c r="N14" s="125">
        <v>0</v>
      </c>
      <c r="O14" s="125" t="s">
        <v>481</v>
      </c>
      <c r="Q14" s="513"/>
      <c r="R14" s="516"/>
      <c r="S14" s="516"/>
      <c r="T14" s="136" t="s">
        <v>30</v>
      </c>
      <c r="U14" s="125">
        <v>10</v>
      </c>
      <c r="V14" s="125">
        <v>0</v>
      </c>
      <c r="W14" s="125" t="s">
        <v>481</v>
      </c>
    </row>
    <row r="15" spans="1:23" ht="59.25" customHeight="1" thickBot="1">
      <c r="A15" s="513"/>
      <c r="B15" s="516"/>
      <c r="C15" s="516"/>
      <c r="D15" s="136" t="s">
        <v>31</v>
      </c>
      <c r="E15" s="125">
        <v>30</v>
      </c>
      <c r="F15" s="125">
        <v>0</v>
      </c>
      <c r="G15" s="125" t="s">
        <v>482</v>
      </c>
      <c r="I15" s="513"/>
      <c r="J15" s="516"/>
      <c r="K15" s="516"/>
      <c r="L15" s="136" t="s">
        <v>31</v>
      </c>
      <c r="M15" s="125">
        <v>30</v>
      </c>
      <c r="N15" s="125">
        <v>0</v>
      </c>
      <c r="O15" s="125" t="s">
        <v>482</v>
      </c>
      <c r="Q15" s="513"/>
      <c r="R15" s="516"/>
      <c r="S15" s="516"/>
      <c r="T15" s="136" t="s">
        <v>31</v>
      </c>
      <c r="U15" s="125">
        <v>30</v>
      </c>
      <c r="V15" s="125">
        <v>0</v>
      </c>
      <c r="W15" s="125" t="s">
        <v>482</v>
      </c>
    </row>
    <row r="16" spans="1:23" ht="13.5" thickBot="1">
      <c r="A16" s="514"/>
      <c r="B16" s="517"/>
      <c r="C16" s="517"/>
      <c r="D16" s="189" t="s">
        <v>32</v>
      </c>
      <c r="E16" s="150">
        <v>85</v>
      </c>
      <c r="F16" s="150">
        <v>15</v>
      </c>
      <c r="G16" s="150"/>
      <c r="I16" s="514"/>
      <c r="J16" s="517"/>
      <c r="K16" s="517"/>
      <c r="L16" s="189" t="s">
        <v>32</v>
      </c>
      <c r="M16" s="150">
        <v>85</v>
      </c>
      <c r="N16" s="150">
        <v>15</v>
      </c>
      <c r="O16" s="150"/>
      <c r="Q16" s="514"/>
      <c r="R16" s="517"/>
      <c r="S16" s="517"/>
      <c r="T16" s="189" t="s">
        <v>32</v>
      </c>
      <c r="U16" s="150">
        <v>85</v>
      </c>
      <c r="V16" s="150">
        <v>15</v>
      </c>
      <c r="W16" s="150"/>
    </row>
    <row r="17" spans="1:23">
      <c r="A17" s="131"/>
      <c r="B17" s="152"/>
      <c r="C17" s="152"/>
      <c r="D17" s="153"/>
      <c r="E17" s="131"/>
      <c r="F17" s="131"/>
      <c r="G17" s="131"/>
    </row>
    <row r="18" spans="1:23">
      <c r="A18" s="131"/>
      <c r="B18" s="152"/>
      <c r="C18" s="152"/>
      <c r="D18" s="153"/>
      <c r="E18" s="131"/>
      <c r="F18" s="131"/>
      <c r="G18" s="131"/>
    </row>
    <row r="19" spans="1:23">
      <c r="A19" s="131"/>
      <c r="B19" s="152"/>
      <c r="C19" s="152"/>
      <c r="D19" s="153"/>
      <c r="E19" s="131"/>
      <c r="F19" s="131"/>
      <c r="G19" s="131"/>
    </row>
    <row r="20" spans="1:23" ht="15.75" customHeight="1">
      <c r="A20" s="523"/>
      <c r="B20" s="523"/>
      <c r="C20" s="452" t="s">
        <v>33</v>
      </c>
      <c r="D20" s="452"/>
      <c r="E20" s="452"/>
      <c r="F20" s="492" t="s">
        <v>210</v>
      </c>
      <c r="G20" s="492"/>
    </row>
    <row r="21" spans="1:23" ht="15.75" customHeight="1">
      <c r="A21" s="523"/>
      <c r="B21" s="523"/>
      <c r="C21" s="452"/>
      <c r="D21" s="452"/>
      <c r="E21" s="452"/>
      <c r="F21" s="492" t="s">
        <v>216</v>
      </c>
      <c r="G21" s="492"/>
    </row>
    <row r="22" spans="1:23" ht="15.75" customHeight="1">
      <c r="A22" s="523"/>
      <c r="B22" s="523"/>
      <c r="C22" s="452"/>
      <c r="D22" s="452"/>
      <c r="E22" s="452"/>
      <c r="F22" s="528" t="s">
        <v>963</v>
      </c>
      <c r="G22" s="529"/>
    </row>
    <row r="23" spans="1:23" ht="13.5" thickBot="1">
      <c r="A23" s="131"/>
      <c r="B23" s="152"/>
      <c r="C23" s="152"/>
      <c r="D23" s="153"/>
      <c r="E23" s="131"/>
      <c r="F23" s="131"/>
      <c r="G23" s="131"/>
    </row>
    <row r="24" spans="1:23" ht="13.5" thickBot="1">
      <c r="A24" s="518" t="s">
        <v>14</v>
      </c>
      <c r="B24" s="521" t="s">
        <v>15</v>
      </c>
      <c r="C24" s="522"/>
      <c r="D24" s="518" t="s">
        <v>16</v>
      </c>
      <c r="E24" s="521" t="s">
        <v>403</v>
      </c>
      <c r="F24" s="522"/>
      <c r="G24" s="512" t="s">
        <v>18</v>
      </c>
      <c r="I24" s="518" t="s">
        <v>14</v>
      </c>
      <c r="J24" s="521" t="s">
        <v>15</v>
      </c>
      <c r="K24" s="522"/>
      <c r="L24" s="518" t="s">
        <v>16</v>
      </c>
      <c r="M24" s="521" t="s">
        <v>403</v>
      </c>
      <c r="N24" s="522"/>
      <c r="O24" s="512" t="s">
        <v>18</v>
      </c>
      <c r="Q24" s="518" t="s">
        <v>14</v>
      </c>
      <c r="R24" s="521" t="s">
        <v>15</v>
      </c>
      <c r="S24" s="522"/>
      <c r="T24" s="518" t="s">
        <v>16</v>
      </c>
      <c r="U24" s="521" t="s">
        <v>403</v>
      </c>
      <c r="V24" s="522"/>
      <c r="W24" s="512" t="s">
        <v>18</v>
      </c>
    </row>
    <row r="25" spans="1:23">
      <c r="A25" s="519"/>
      <c r="B25" s="134" t="s">
        <v>19</v>
      </c>
      <c r="C25" s="134" t="s">
        <v>21</v>
      </c>
      <c r="D25" s="519"/>
      <c r="E25" s="518" t="s">
        <v>23</v>
      </c>
      <c r="F25" s="518" t="s">
        <v>24</v>
      </c>
      <c r="G25" s="513"/>
      <c r="I25" s="519"/>
      <c r="J25" s="134" t="s">
        <v>19</v>
      </c>
      <c r="K25" s="134" t="s">
        <v>21</v>
      </c>
      <c r="L25" s="519"/>
      <c r="M25" s="518" t="s">
        <v>23</v>
      </c>
      <c r="N25" s="518" t="s">
        <v>24</v>
      </c>
      <c r="O25" s="513"/>
      <c r="Q25" s="519"/>
      <c r="R25" s="134" t="s">
        <v>19</v>
      </c>
      <c r="S25" s="134" t="s">
        <v>21</v>
      </c>
      <c r="T25" s="519"/>
      <c r="U25" s="518" t="s">
        <v>23</v>
      </c>
      <c r="V25" s="518" t="s">
        <v>24</v>
      </c>
      <c r="W25" s="513"/>
    </row>
    <row r="26" spans="1:23" ht="64.5" thickBot="1">
      <c r="A26" s="520"/>
      <c r="B26" s="136" t="s">
        <v>20</v>
      </c>
      <c r="C26" s="136" t="s">
        <v>22</v>
      </c>
      <c r="D26" s="520"/>
      <c r="E26" s="520"/>
      <c r="F26" s="520"/>
      <c r="G26" s="514"/>
      <c r="I26" s="520"/>
      <c r="J26" s="136" t="s">
        <v>20</v>
      </c>
      <c r="K26" s="136" t="s">
        <v>22</v>
      </c>
      <c r="L26" s="520"/>
      <c r="M26" s="520"/>
      <c r="N26" s="520"/>
      <c r="O26" s="514"/>
      <c r="Q26" s="520"/>
      <c r="R26" s="136" t="s">
        <v>20</v>
      </c>
      <c r="S26" s="136" t="s">
        <v>22</v>
      </c>
      <c r="T26" s="520"/>
      <c r="U26" s="520"/>
      <c r="V26" s="520"/>
      <c r="W26" s="514"/>
    </row>
    <row r="27" spans="1:23" ht="102.75" thickBot="1">
      <c r="A27" s="512" t="str">
        <f>'Mapa de Riesgos.'!M37</f>
        <v>Revisión y evaluación permanente de los procesos disciplinarios a través de reuniones del profesional comisionado y del delegado.</v>
      </c>
      <c r="B27" s="515" t="s">
        <v>376</v>
      </c>
      <c r="C27" s="515"/>
      <c r="D27" s="136" t="s">
        <v>25</v>
      </c>
      <c r="E27" s="125">
        <v>15</v>
      </c>
      <c r="F27" s="125">
        <v>0</v>
      </c>
      <c r="G27" s="124" t="s">
        <v>477</v>
      </c>
      <c r="I27" s="512" t="str">
        <f>'[2]Mapa de Riesgos'!N64</f>
        <v>Documentación del proceso de Gestión Documental y de las tablas de retención documental, en los cuales se establecen los controles y medidas de protección de los Documentos</v>
      </c>
      <c r="J27" s="515" t="s">
        <v>376</v>
      </c>
      <c r="K27" s="515"/>
      <c r="L27" s="141" t="s">
        <v>25</v>
      </c>
      <c r="M27" s="124">
        <v>15</v>
      </c>
      <c r="N27" s="124">
        <v>0</v>
      </c>
      <c r="O27" s="124" t="s">
        <v>477</v>
      </c>
      <c r="Q27" s="512" t="str">
        <f>'[2]Mapa de Riesgos'!V64</f>
        <v>Bimestral</v>
      </c>
      <c r="R27" s="515" t="s">
        <v>376</v>
      </c>
      <c r="S27" s="515"/>
      <c r="T27" s="141" t="s">
        <v>25</v>
      </c>
      <c r="U27" s="124">
        <v>15</v>
      </c>
      <c r="V27" s="124">
        <v>0</v>
      </c>
      <c r="W27" s="124" t="s">
        <v>477</v>
      </c>
    </row>
    <row r="28" spans="1:23">
      <c r="A28" s="513"/>
      <c r="B28" s="516"/>
      <c r="C28" s="516"/>
      <c r="D28" s="515" t="s">
        <v>26</v>
      </c>
      <c r="E28" s="479">
        <v>5</v>
      </c>
      <c r="F28" s="479">
        <v>0</v>
      </c>
      <c r="G28" s="479" t="s">
        <v>478</v>
      </c>
      <c r="I28" s="513"/>
      <c r="J28" s="516"/>
      <c r="K28" s="516"/>
      <c r="L28" s="515" t="s">
        <v>26</v>
      </c>
      <c r="M28" s="479">
        <v>5</v>
      </c>
      <c r="N28" s="479">
        <v>0</v>
      </c>
      <c r="O28" s="479" t="s">
        <v>478</v>
      </c>
      <c r="Q28" s="513"/>
      <c r="R28" s="516"/>
      <c r="S28" s="516"/>
      <c r="T28" s="515" t="s">
        <v>26</v>
      </c>
      <c r="U28" s="479">
        <v>5</v>
      </c>
      <c r="V28" s="479">
        <v>0</v>
      </c>
      <c r="W28" s="479" t="s">
        <v>478</v>
      </c>
    </row>
    <row r="29" spans="1:23" ht="41.25" customHeight="1" thickBot="1">
      <c r="A29" s="513"/>
      <c r="B29" s="516"/>
      <c r="C29" s="516"/>
      <c r="D29" s="517"/>
      <c r="E29" s="480"/>
      <c r="F29" s="480"/>
      <c r="G29" s="480"/>
      <c r="I29" s="513"/>
      <c r="J29" s="516"/>
      <c r="K29" s="516"/>
      <c r="L29" s="517"/>
      <c r="M29" s="480"/>
      <c r="N29" s="480"/>
      <c r="O29" s="480"/>
      <c r="Q29" s="513"/>
      <c r="R29" s="516"/>
      <c r="S29" s="516"/>
      <c r="T29" s="517"/>
      <c r="U29" s="480"/>
      <c r="V29" s="480"/>
      <c r="W29" s="480"/>
    </row>
    <row r="30" spans="1:23" ht="24" customHeight="1" thickBot="1">
      <c r="A30" s="513"/>
      <c r="B30" s="516"/>
      <c r="C30" s="516"/>
      <c r="D30" s="136" t="s">
        <v>27</v>
      </c>
      <c r="E30" s="125">
        <v>0</v>
      </c>
      <c r="F30" s="125">
        <v>15</v>
      </c>
      <c r="G30" s="125"/>
      <c r="I30" s="513"/>
      <c r="J30" s="516"/>
      <c r="K30" s="516"/>
      <c r="L30" s="136" t="s">
        <v>27</v>
      </c>
      <c r="M30" s="125">
        <v>0</v>
      </c>
      <c r="N30" s="125">
        <v>15</v>
      </c>
      <c r="O30" s="125" t="s">
        <v>479</v>
      </c>
      <c r="Q30" s="513"/>
      <c r="R30" s="516"/>
      <c r="S30" s="516"/>
      <c r="T30" s="136" t="s">
        <v>27</v>
      </c>
      <c r="U30" s="125">
        <v>0</v>
      </c>
      <c r="V30" s="125">
        <v>15</v>
      </c>
      <c r="W30" s="125" t="s">
        <v>479</v>
      </c>
    </row>
    <row r="31" spans="1:23" ht="34.5" customHeight="1" thickBot="1">
      <c r="A31" s="513"/>
      <c r="B31" s="516"/>
      <c r="C31" s="516"/>
      <c r="D31" s="136" t="s">
        <v>28</v>
      </c>
      <c r="E31" s="125">
        <v>10</v>
      </c>
      <c r="F31" s="125">
        <v>0</v>
      </c>
      <c r="G31" s="196" t="s">
        <v>480</v>
      </c>
      <c r="I31" s="513"/>
      <c r="J31" s="516"/>
      <c r="K31" s="516"/>
      <c r="L31" s="136" t="s">
        <v>28</v>
      </c>
      <c r="M31" s="125">
        <v>10</v>
      </c>
      <c r="N31" s="125">
        <v>0</v>
      </c>
      <c r="O31" s="196" t="s">
        <v>480</v>
      </c>
      <c r="Q31" s="513"/>
      <c r="R31" s="516"/>
      <c r="S31" s="516"/>
      <c r="T31" s="136" t="s">
        <v>28</v>
      </c>
      <c r="U31" s="125">
        <v>10</v>
      </c>
      <c r="V31" s="125">
        <v>0</v>
      </c>
      <c r="W31" s="196" t="s">
        <v>480</v>
      </c>
    </row>
    <row r="32" spans="1:23" ht="55.5" customHeight="1" thickBot="1">
      <c r="A32" s="513"/>
      <c r="B32" s="516"/>
      <c r="C32" s="516"/>
      <c r="D32" s="136" t="s">
        <v>29</v>
      </c>
      <c r="E32" s="125">
        <v>15</v>
      </c>
      <c r="F32" s="125">
        <v>0</v>
      </c>
      <c r="G32" s="125" t="s">
        <v>257</v>
      </c>
      <c r="I32" s="513"/>
      <c r="J32" s="516"/>
      <c r="K32" s="516"/>
      <c r="L32" s="136" t="s">
        <v>29</v>
      </c>
      <c r="M32" s="125">
        <v>15</v>
      </c>
      <c r="N32" s="125">
        <v>0</v>
      </c>
      <c r="O32" s="125" t="s">
        <v>257</v>
      </c>
      <c r="Q32" s="513"/>
      <c r="R32" s="516"/>
      <c r="S32" s="516"/>
      <c r="T32" s="136" t="s">
        <v>29</v>
      </c>
      <c r="U32" s="125">
        <v>15</v>
      </c>
      <c r="V32" s="125">
        <v>0</v>
      </c>
      <c r="W32" s="125" t="s">
        <v>257</v>
      </c>
    </row>
    <row r="33" spans="1:23" ht="90" thickBot="1">
      <c r="A33" s="513"/>
      <c r="B33" s="516"/>
      <c r="C33" s="516"/>
      <c r="D33" s="136" t="s">
        <v>30</v>
      </c>
      <c r="E33" s="125">
        <v>10</v>
      </c>
      <c r="F33" s="125">
        <v>0</v>
      </c>
      <c r="G33" s="125" t="s">
        <v>481</v>
      </c>
      <c r="I33" s="513"/>
      <c r="J33" s="516"/>
      <c r="K33" s="516"/>
      <c r="L33" s="136" t="s">
        <v>30</v>
      </c>
      <c r="M33" s="125">
        <v>10</v>
      </c>
      <c r="N33" s="125">
        <v>0</v>
      </c>
      <c r="O33" s="125" t="s">
        <v>481</v>
      </c>
      <c r="Q33" s="513"/>
      <c r="R33" s="516"/>
      <c r="S33" s="516"/>
      <c r="T33" s="136" t="s">
        <v>30</v>
      </c>
      <c r="U33" s="125">
        <v>10</v>
      </c>
      <c r="V33" s="125">
        <v>0</v>
      </c>
      <c r="W33" s="125" t="s">
        <v>481</v>
      </c>
    </row>
    <row r="34" spans="1:23" ht="102.75" thickBot="1">
      <c r="A34" s="513"/>
      <c r="B34" s="516"/>
      <c r="C34" s="516"/>
      <c r="D34" s="136" t="s">
        <v>31</v>
      </c>
      <c r="E34" s="125">
        <v>30</v>
      </c>
      <c r="F34" s="125"/>
      <c r="G34" s="125" t="s">
        <v>482</v>
      </c>
      <c r="I34" s="513"/>
      <c r="J34" s="516"/>
      <c r="K34" s="516"/>
      <c r="L34" s="136" t="s">
        <v>31</v>
      </c>
      <c r="M34" s="125">
        <v>30</v>
      </c>
      <c r="N34" s="125">
        <v>0</v>
      </c>
      <c r="O34" s="125" t="s">
        <v>482</v>
      </c>
      <c r="Q34" s="513"/>
      <c r="R34" s="516"/>
      <c r="S34" s="516"/>
      <c r="T34" s="136" t="s">
        <v>31</v>
      </c>
      <c r="U34" s="125">
        <v>30</v>
      </c>
      <c r="V34" s="125">
        <v>0</v>
      </c>
      <c r="W34" s="125" t="s">
        <v>482</v>
      </c>
    </row>
    <row r="35" spans="1:23" ht="13.5" thickBot="1">
      <c r="A35" s="514"/>
      <c r="B35" s="517"/>
      <c r="C35" s="517"/>
      <c r="D35" s="189" t="s">
        <v>32</v>
      </c>
      <c r="E35" s="150">
        <v>85</v>
      </c>
      <c r="F35" s="150">
        <v>15</v>
      </c>
      <c r="G35" s="150"/>
      <c r="I35" s="514"/>
      <c r="J35" s="517"/>
      <c r="K35" s="517"/>
      <c r="L35" s="189" t="s">
        <v>32</v>
      </c>
      <c r="M35" s="150">
        <v>85</v>
      </c>
      <c r="N35" s="150">
        <v>15</v>
      </c>
      <c r="O35" s="150"/>
      <c r="Q35" s="514"/>
      <c r="R35" s="517"/>
      <c r="S35" s="517"/>
      <c r="T35" s="189" t="s">
        <v>32</v>
      </c>
      <c r="U35" s="150">
        <v>85</v>
      </c>
      <c r="V35" s="150">
        <v>15</v>
      </c>
      <c r="W35" s="150"/>
    </row>
    <row r="36" spans="1:23">
      <c r="A36" s="131"/>
      <c r="B36" s="152"/>
      <c r="C36" s="152"/>
      <c r="D36" s="153"/>
      <c r="E36" s="131"/>
      <c r="F36" s="131"/>
      <c r="G36" s="131"/>
    </row>
    <row r="37" spans="1:23">
      <c r="A37" s="131"/>
      <c r="B37" s="152"/>
      <c r="C37" s="152"/>
      <c r="D37" s="153"/>
      <c r="E37" s="131"/>
      <c r="F37" s="131"/>
      <c r="G37" s="131"/>
    </row>
    <row r="38" spans="1:23">
      <c r="A38" s="132"/>
      <c r="B38" s="132"/>
      <c r="C38" s="132"/>
      <c r="D38" s="132"/>
      <c r="E38" s="132"/>
      <c r="F38" s="132"/>
      <c r="G38" s="132"/>
    </row>
    <row r="39" spans="1:23" ht="15.75" customHeight="1">
      <c r="A39" s="523"/>
      <c r="B39" s="523"/>
      <c r="C39" s="452" t="s">
        <v>33</v>
      </c>
      <c r="D39" s="452"/>
      <c r="E39" s="452"/>
      <c r="F39" s="492" t="s">
        <v>210</v>
      </c>
      <c r="G39" s="492"/>
    </row>
    <row r="40" spans="1:23" ht="15.75" customHeight="1">
      <c r="A40" s="523"/>
      <c r="B40" s="523"/>
      <c r="C40" s="452"/>
      <c r="D40" s="452"/>
      <c r="E40" s="452"/>
      <c r="F40" s="492" t="s">
        <v>216</v>
      </c>
      <c r="G40" s="492"/>
    </row>
    <row r="41" spans="1:23" ht="15.75" customHeight="1">
      <c r="A41" s="523"/>
      <c r="B41" s="523"/>
      <c r="C41" s="452"/>
      <c r="D41" s="452"/>
      <c r="E41" s="452"/>
      <c r="F41" s="528" t="s">
        <v>963</v>
      </c>
      <c r="G41" s="529"/>
    </row>
    <row r="42" spans="1:23" ht="13.5" thickBot="1">
      <c r="A42" s="131"/>
      <c r="B42" s="152"/>
      <c r="C42" s="152"/>
      <c r="D42" s="153"/>
      <c r="E42" s="131"/>
      <c r="F42" s="131"/>
      <c r="G42" s="131"/>
    </row>
    <row r="43" spans="1:23" ht="13.5" thickBot="1">
      <c r="A43" s="518" t="s">
        <v>14</v>
      </c>
      <c r="B43" s="521" t="s">
        <v>15</v>
      </c>
      <c r="C43" s="522"/>
      <c r="D43" s="518" t="s">
        <v>16</v>
      </c>
      <c r="E43" s="521" t="s">
        <v>403</v>
      </c>
      <c r="F43" s="522"/>
      <c r="G43" s="512" t="s">
        <v>18</v>
      </c>
      <c r="I43" s="518" t="s">
        <v>14</v>
      </c>
      <c r="J43" s="521" t="s">
        <v>15</v>
      </c>
      <c r="K43" s="522"/>
      <c r="L43" s="518" t="s">
        <v>16</v>
      </c>
      <c r="M43" s="521" t="s">
        <v>403</v>
      </c>
      <c r="N43" s="522"/>
      <c r="O43" s="512" t="s">
        <v>18</v>
      </c>
    </row>
    <row r="44" spans="1:23">
      <c r="A44" s="519"/>
      <c r="B44" s="134" t="s">
        <v>19</v>
      </c>
      <c r="C44" s="134" t="s">
        <v>21</v>
      </c>
      <c r="D44" s="519"/>
      <c r="E44" s="518" t="s">
        <v>23</v>
      </c>
      <c r="F44" s="518" t="s">
        <v>24</v>
      </c>
      <c r="G44" s="513"/>
      <c r="I44" s="519"/>
      <c r="J44" s="134" t="s">
        <v>19</v>
      </c>
      <c r="K44" s="134" t="s">
        <v>21</v>
      </c>
      <c r="L44" s="519"/>
      <c r="M44" s="518" t="s">
        <v>23</v>
      </c>
      <c r="N44" s="518" t="s">
        <v>24</v>
      </c>
      <c r="O44" s="513"/>
    </row>
    <row r="45" spans="1:23" ht="64.5" thickBot="1">
      <c r="A45" s="520"/>
      <c r="B45" s="136" t="s">
        <v>20</v>
      </c>
      <c r="C45" s="136" t="s">
        <v>22</v>
      </c>
      <c r="D45" s="520"/>
      <c r="E45" s="520"/>
      <c r="F45" s="520"/>
      <c r="G45" s="514"/>
      <c r="I45" s="520"/>
      <c r="J45" s="136" t="s">
        <v>20</v>
      </c>
      <c r="K45" s="136" t="s">
        <v>22</v>
      </c>
      <c r="L45" s="520"/>
      <c r="M45" s="520"/>
      <c r="N45" s="520"/>
      <c r="O45" s="514"/>
    </row>
    <row r="46" spans="1:23" ht="59.25" customHeight="1" thickBot="1">
      <c r="A46" s="512" t="str">
        <f>'Mapa de Riesgos.'!M38</f>
        <v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v>
      </c>
      <c r="B46" s="515" t="s">
        <v>376</v>
      </c>
      <c r="C46" s="515"/>
      <c r="D46" s="136" t="s">
        <v>25</v>
      </c>
      <c r="E46" s="125">
        <v>15</v>
      </c>
      <c r="F46" s="125">
        <v>0</v>
      </c>
      <c r="G46" s="125" t="s">
        <v>483</v>
      </c>
      <c r="I46" s="512" t="str">
        <f>'[2]Mapa de Riesgos'!N83</f>
        <v>•Preventivo= sistema de gestión de calidad, procedimientos, normas internas, - ideario ético. Normatividad,Regimen Penal, Régimen disciplinario y Régimen del empeado public. Monitoreo a la informacion registrada en el  sistema de información.  sensibiliza</v>
      </c>
      <c r="J46" s="515" t="s">
        <v>376</v>
      </c>
      <c r="K46" s="515"/>
      <c r="L46" s="141" t="s">
        <v>25</v>
      </c>
      <c r="M46" s="124">
        <v>15</v>
      </c>
      <c r="N46" s="124">
        <v>0</v>
      </c>
      <c r="O46" s="124" t="s">
        <v>477</v>
      </c>
    </row>
    <row r="47" spans="1:23" ht="45.75" customHeight="1">
      <c r="A47" s="513"/>
      <c r="B47" s="516"/>
      <c r="C47" s="516"/>
      <c r="D47" s="515" t="s">
        <v>26</v>
      </c>
      <c r="E47" s="479">
        <v>5</v>
      </c>
      <c r="F47" s="479">
        <v>0</v>
      </c>
      <c r="G47" s="562" t="s">
        <v>484</v>
      </c>
      <c r="H47" s="197"/>
      <c r="I47" s="513"/>
      <c r="J47" s="516"/>
      <c r="K47" s="516"/>
      <c r="L47" s="515" t="s">
        <v>26</v>
      </c>
      <c r="M47" s="479">
        <v>5</v>
      </c>
      <c r="N47" s="479">
        <v>0</v>
      </c>
      <c r="O47" s="479" t="s">
        <v>478</v>
      </c>
    </row>
    <row r="48" spans="1:23" ht="13.5" thickBot="1">
      <c r="A48" s="513"/>
      <c r="B48" s="516"/>
      <c r="C48" s="516"/>
      <c r="D48" s="517"/>
      <c r="E48" s="480"/>
      <c r="F48" s="480"/>
      <c r="G48" s="563"/>
      <c r="H48" s="197"/>
      <c r="I48" s="513"/>
      <c r="J48" s="516"/>
      <c r="K48" s="516"/>
      <c r="L48" s="517"/>
      <c r="M48" s="480"/>
      <c r="N48" s="480"/>
      <c r="O48" s="480"/>
    </row>
    <row r="49" spans="1:15" ht="19.5" customHeight="1" thickBot="1">
      <c r="A49" s="513"/>
      <c r="B49" s="516"/>
      <c r="C49" s="516"/>
      <c r="D49" s="136" t="s">
        <v>27</v>
      </c>
      <c r="E49" s="125">
        <v>0</v>
      </c>
      <c r="F49" s="125">
        <v>15</v>
      </c>
      <c r="G49" s="125"/>
      <c r="I49" s="513"/>
      <c r="J49" s="516"/>
      <c r="K49" s="516"/>
      <c r="L49" s="136" t="s">
        <v>27</v>
      </c>
      <c r="M49" s="125">
        <v>0</v>
      </c>
      <c r="N49" s="125">
        <v>15</v>
      </c>
      <c r="O49" s="125" t="s">
        <v>479</v>
      </c>
    </row>
    <row r="50" spans="1:15" ht="33.75" customHeight="1" thickBot="1">
      <c r="A50" s="513"/>
      <c r="B50" s="516"/>
      <c r="C50" s="516"/>
      <c r="D50" s="136" t="s">
        <v>28</v>
      </c>
      <c r="E50" s="125">
        <v>10</v>
      </c>
      <c r="F50" s="125">
        <v>0</v>
      </c>
      <c r="G50" s="196" t="s">
        <v>480</v>
      </c>
      <c r="I50" s="513"/>
      <c r="J50" s="516"/>
      <c r="K50" s="516"/>
      <c r="L50" s="136" t="s">
        <v>28</v>
      </c>
      <c r="M50" s="125">
        <v>10</v>
      </c>
      <c r="N50" s="125">
        <v>0</v>
      </c>
      <c r="O50" s="196" t="s">
        <v>480</v>
      </c>
    </row>
    <row r="51" spans="1:15" ht="115.5" thickBot="1">
      <c r="A51" s="513"/>
      <c r="B51" s="516"/>
      <c r="C51" s="516"/>
      <c r="D51" s="136" t="s">
        <v>29</v>
      </c>
      <c r="E51" s="125">
        <v>15</v>
      </c>
      <c r="F51" s="125">
        <v>0</v>
      </c>
      <c r="G51" s="125" t="s">
        <v>257</v>
      </c>
      <c r="I51" s="513"/>
      <c r="J51" s="516"/>
      <c r="K51" s="516"/>
      <c r="L51" s="136" t="s">
        <v>29</v>
      </c>
      <c r="M51" s="125">
        <v>15</v>
      </c>
      <c r="N51" s="125">
        <v>0</v>
      </c>
      <c r="O51" s="125" t="s">
        <v>257</v>
      </c>
    </row>
    <row r="52" spans="1:15" ht="90" thickBot="1">
      <c r="A52" s="513"/>
      <c r="B52" s="516"/>
      <c r="C52" s="516"/>
      <c r="D52" s="136" t="s">
        <v>30</v>
      </c>
      <c r="E52" s="125">
        <v>10</v>
      </c>
      <c r="F52" s="125">
        <v>0</v>
      </c>
      <c r="G52" s="125" t="s">
        <v>485</v>
      </c>
      <c r="I52" s="513"/>
      <c r="J52" s="516"/>
      <c r="K52" s="516"/>
      <c r="L52" s="136" t="s">
        <v>30</v>
      </c>
      <c r="M52" s="125">
        <v>10</v>
      </c>
      <c r="N52" s="125">
        <v>0</v>
      </c>
      <c r="O52" s="125" t="s">
        <v>481</v>
      </c>
    </row>
    <row r="53" spans="1:15" ht="74.25" customHeight="1" thickBot="1">
      <c r="A53" s="513"/>
      <c r="B53" s="516"/>
      <c r="C53" s="516"/>
      <c r="D53" s="136" t="s">
        <v>31</v>
      </c>
      <c r="E53" s="125">
        <v>30</v>
      </c>
      <c r="F53" s="125">
        <v>0</v>
      </c>
      <c r="G53" s="185" t="s">
        <v>486</v>
      </c>
      <c r="I53" s="513"/>
      <c r="J53" s="516"/>
      <c r="K53" s="516"/>
      <c r="L53" s="136" t="s">
        <v>31</v>
      </c>
      <c r="M53" s="125">
        <v>30</v>
      </c>
      <c r="N53" s="125">
        <v>0</v>
      </c>
      <c r="O53" s="125" t="s">
        <v>482</v>
      </c>
    </row>
    <row r="54" spans="1:15" ht="16.5" customHeight="1" thickBot="1">
      <c r="A54" s="514"/>
      <c r="B54" s="517"/>
      <c r="C54" s="517"/>
      <c r="D54" s="189" t="s">
        <v>32</v>
      </c>
      <c r="E54" s="150">
        <v>85</v>
      </c>
      <c r="F54" s="150">
        <v>15</v>
      </c>
      <c r="G54" s="150"/>
      <c r="I54" s="514"/>
      <c r="J54" s="517"/>
      <c r="K54" s="517"/>
      <c r="L54" s="189" t="s">
        <v>32</v>
      </c>
      <c r="M54" s="150">
        <v>85</v>
      </c>
      <c r="N54" s="150">
        <v>15</v>
      </c>
      <c r="O54" s="150"/>
    </row>
    <row r="55" spans="1:15">
      <c r="A55" s="132"/>
      <c r="B55" s="132"/>
      <c r="C55" s="132"/>
      <c r="D55" s="132"/>
      <c r="E55" s="132"/>
      <c r="F55" s="132"/>
      <c r="G55" s="132"/>
    </row>
    <row r="56" spans="1:15" ht="13.5" thickBot="1">
      <c r="A56" s="132"/>
      <c r="B56" s="132"/>
      <c r="C56" s="132"/>
      <c r="D56" s="132"/>
      <c r="E56" s="132"/>
      <c r="F56" s="132"/>
      <c r="G56" s="132"/>
    </row>
    <row r="57" spans="1:15">
      <c r="A57" s="500" t="s">
        <v>177</v>
      </c>
      <c r="B57" s="501"/>
      <c r="C57" s="502"/>
      <c r="D57" s="506" t="s">
        <v>178</v>
      </c>
      <c r="E57" s="507"/>
      <c r="F57" s="507"/>
      <c r="G57" s="508"/>
    </row>
    <row r="58" spans="1:15">
      <c r="A58" s="503"/>
      <c r="B58" s="504"/>
      <c r="C58" s="505"/>
      <c r="D58" s="509" t="s">
        <v>179</v>
      </c>
      <c r="E58" s="510"/>
      <c r="F58" s="510"/>
      <c r="G58" s="511"/>
    </row>
    <row r="59" spans="1:15">
      <c r="A59" s="503"/>
      <c r="B59" s="504"/>
      <c r="C59" s="505"/>
      <c r="D59" s="509" t="s">
        <v>180</v>
      </c>
      <c r="E59" s="510"/>
      <c r="F59" s="510"/>
      <c r="G59" s="511"/>
    </row>
    <row r="60" spans="1:15">
      <c r="A60" s="540" t="s">
        <v>181</v>
      </c>
      <c r="B60" s="541"/>
      <c r="C60" s="542"/>
      <c r="D60" s="493">
        <v>0</v>
      </c>
      <c r="E60" s="494"/>
      <c r="F60" s="494"/>
      <c r="G60" s="495"/>
    </row>
    <row r="61" spans="1:15">
      <c r="A61" s="540" t="s">
        <v>182</v>
      </c>
      <c r="B61" s="541"/>
      <c r="C61" s="542"/>
      <c r="D61" s="493">
        <v>1</v>
      </c>
      <c r="E61" s="494"/>
      <c r="F61" s="494"/>
      <c r="G61" s="495"/>
    </row>
    <row r="62" spans="1:15" ht="13.5" thickBot="1">
      <c r="A62" s="543" t="s">
        <v>183</v>
      </c>
      <c r="B62" s="544"/>
      <c r="C62" s="545"/>
      <c r="D62" s="496">
        <v>2</v>
      </c>
      <c r="E62" s="497"/>
      <c r="F62" s="497"/>
      <c r="G62" s="498"/>
    </row>
    <row r="63" spans="1:15">
      <c r="A63" s="132"/>
      <c r="B63" s="132"/>
      <c r="C63" s="132"/>
      <c r="D63" s="132"/>
      <c r="E63" s="132"/>
      <c r="F63" s="132"/>
      <c r="G63" s="132"/>
    </row>
    <row r="64" spans="1:15">
      <c r="A64" s="499" t="s">
        <v>452</v>
      </c>
      <c r="B64" s="499"/>
      <c r="C64" s="499"/>
      <c r="D64" s="499"/>
      <c r="E64" s="499"/>
      <c r="F64" s="499"/>
      <c r="G64" s="499"/>
    </row>
  </sheetData>
  <mergeCells count="138">
    <mergeCell ref="Q24:Q26"/>
    <mergeCell ref="R24:S24"/>
    <mergeCell ref="T24:T26"/>
    <mergeCell ref="U24:V24"/>
    <mergeCell ref="W24:W26"/>
    <mergeCell ref="W28:W29"/>
    <mergeCell ref="U25:U26"/>
    <mergeCell ref="V25:V26"/>
    <mergeCell ref="Q27:Q35"/>
    <mergeCell ref="R27:R35"/>
    <mergeCell ref="S27:S35"/>
    <mergeCell ref="T28:T29"/>
    <mergeCell ref="U28:U29"/>
    <mergeCell ref="V28:V29"/>
    <mergeCell ref="Q5:Q7"/>
    <mergeCell ref="R5:S5"/>
    <mergeCell ref="T5:T7"/>
    <mergeCell ref="U5:V5"/>
    <mergeCell ref="W5:W7"/>
    <mergeCell ref="U6:U7"/>
    <mergeCell ref="V6:V7"/>
    <mergeCell ref="Q8:Q16"/>
    <mergeCell ref="R8:R16"/>
    <mergeCell ref="S8:S16"/>
    <mergeCell ref="T9:T10"/>
    <mergeCell ref="U9:U10"/>
    <mergeCell ref="V9:V10"/>
    <mergeCell ref="W9:W10"/>
    <mergeCell ref="I46:I54"/>
    <mergeCell ref="J46:J54"/>
    <mergeCell ref="K46:K54"/>
    <mergeCell ref="L47:L48"/>
    <mergeCell ref="M47:M48"/>
    <mergeCell ref="N47:N48"/>
    <mergeCell ref="O28:O29"/>
    <mergeCell ref="I43:I45"/>
    <mergeCell ref="J43:K43"/>
    <mergeCell ref="L43:L45"/>
    <mergeCell ref="M43:N43"/>
    <mergeCell ref="O43:O45"/>
    <mergeCell ref="M44:M45"/>
    <mergeCell ref="N44:N45"/>
    <mergeCell ref="I27:I35"/>
    <mergeCell ref="J27:J35"/>
    <mergeCell ref="K27:K35"/>
    <mergeCell ref="L28:L29"/>
    <mergeCell ref="M28:M29"/>
    <mergeCell ref="N28:N29"/>
    <mergeCell ref="O47:O48"/>
    <mergeCell ref="I24:I26"/>
    <mergeCell ref="J24:K24"/>
    <mergeCell ref="L24:L26"/>
    <mergeCell ref="M24:N24"/>
    <mergeCell ref="O24:O26"/>
    <mergeCell ref="M25:M26"/>
    <mergeCell ref="N25:N26"/>
    <mergeCell ref="M9:M10"/>
    <mergeCell ref="I5:I7"/>
    <mergeCell ref="J5:K5"/>
    <mergeCell ref="L5:L7"/>
    <mergeCell ref="M5:N5"/>
    <mergeCell ref="O5:O7"/>
    <mergeCell ref="M6:M7"/>
    <mergeCell ref="N6:N7"/>
    <mergeCell ref="I8:I16"/>
    <mergeCell ref="J8:J16"/>
    <mergeCell ref="K8:K16"/>
    <mergeCell ref="N9:N10"/>
    <mergeCell ref="O9:O10"/>
    <mergeCell ref="L9:L10"/>
    <mergeCell ref="A61:C61"/>
    <mergeCell ref="D61:G61"/>
    <mergeCell ref="A62:C62"/>
    <mergeCell ref="D62:G62"/>
    <mergeCell ref="A64:G64"/>
    <mergeCell ref="G47:G48"/>
    <mergeCell ref="A57:C59"/>
    <mergeCell ref="D57:G57"/>
    <mergeCell ref="D58:G58"/>
    <mergeCell ref="D59:G59"/>
    <mergeCell ref="A60:C60"/>
    <mergeCell ref="D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E6:E7"/>
    <mergeCell ref="F6:F7"/>
    <mergeCell ref="A8:A16"/>
    <mergeCell ref="B8:B16"/>
    <mergeCell ref="C8:C16"/>
    <mergeCell ref="D9:D10"/>
    <mergeCell ref="E9:E10"/>
    <mergeCell ref="F9:F10"/>
    <mergeCell ref="A1:B3"/>
    <mergeCell ref="C1:E3"/>
    <mergeCell ref="F1:G1"/>
    <mergeCell ref="F2:G2"/>
    <mergeCell ref="F3:G3"/>
    <mergeCell ref="A5:A7"/>
    <mergeCell ref="B5:C5"/>
    <mergeCell ref="D5:D7"/>
    <mergeCell ref="E5:F5"/>
    <mergeCell ref="G5:G7"/>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I45"/>
  <sheetViews>
    <sheetView workbookViewId="0">
      <selection activeCell="J8" sqref="J8"/>
    </sheetView>
  </sheetViews>
  <sheetFormatPr baseColWidth="10" defaultRowHeight="12.75"/>
  <cols>
    <col min="1" max="3" width="13.42578125" customWidth="1"/>
    <col min="4" max="4" width="22.42578125" customWidth="1"/>
    <col min="7" max="7" width="21.140625" customWidth="1"/>
  </cols>
  <sheetData>
    <row r="1" spans="1:9" ht="15.75" customHeight="1">
      <c r="A1" s="523"/>
      <c r="B1" s="523"/>
      <c r="C1" s="452" t="s">
        <v>33</v>
      </c>
      <c r="D1" s="452"/>
      <c r="E1" s="452"/>
      <c r="F1" s="492" t="s">
        <v>210</v>
      </c>
      <c r="G1" s="492"/>
    </row>
    <row r="2" spans="1:9" ht="15.75" customHeight="1">
      <c r="A2" s="523"/>
      <c r="B2" s="523"/>
      <c r="C2" s="452"/>
      <c r="D2" s="452"/>
      <c r="E2" s="452"/>
      <c r="F2" s="492" t="s">
        <v>216</v>
      </c>
      <c r="G2" s="492"/>
    </row>
    <row r="3" spans="1:9" ht="15.75" customHeight="1">
      <c r="A3" s="523"/>
      <c r="B3" s="523"/>
      <c r="C3" s="452"/>
      <c r="D3" s="452"/>
      <c r="E3" s="452"/>
      <c r="F3" s="528" t="s">
        <v>963</v>
      </c>
      <c r="G3" s="529"/>
    </row>
    <row r="4" spans="1:9" ht="13.5" thickBot="1">
      <c r="A4" s="192"/>
      <c r="B4" s="152"/>
      <c r="C4" s="152"/>
      <c r="D4" s="153"/>
      <c r="E4" s="192"/>
      <c r="F4" s="192"/>
      <c r="G4" s="192"/>
    </row>
    <row r="5" spans="1:9" ht="13.5" thickBot="1">
      <c r="A5" s="518" t="s">
        <v>14</v>
      </c>
      <c r="B5" s="521" t="s">
        <v>15</v>
      </c>
      <c r="C5" s="522"/>
      <c r="D5" s="518" t="s">
        <v>16</v>
      </c>
      <c r="E5" s="521" t="s">
        <v>403</v>
      </c>
      <c r="F5" s="522"/>
      <c r="G5" s="512" t="s">
        <v>18</v>
      </c>
    </row>
    <row r="6" spans="1:9">
      <c r="A6" s="519"/>
      <c r="B6" s="134" t="s">
        <v>19</v>
      </c>
      <c r="C6" s="134" t="s">
        <v>21</v>
      </c>
      <c r="D6" s="519"/>
      <c r="E6" s="518" t="s">
        <v>23</v>
      </c>
      <c r="F6" s="518" t="s">
        <v>24</v>
      </c>
      <c r="G6" s="513"/>
    </row>
    <row r="7" spans="1:9" ht="51.75" thickBot="1">
      <c r="A7" s="520"/>
      <c r="B7" s="136" t="s">
        <v>20</v>
      </c>
      <c r="C7" s="136" t="s">
        <v>22</v>
      </c>
      <c r="D7" s="520"/>
      <c r="E7" s="520"/>
      <c r="F7" s="520"/>
      <c r="G7" s="514"/>
      <c r="I7" s="137"/>
    </row>
    <row r="8" spans="1:9" ht="55.5" customHeight="1" thickBot="1">
      <c r="A8" s="512" t="s">
        <v>294</v>
      </c>
      <c r="B8" s="515" t="s">
        <v>376</v>
      </c>
      <c r="C8" s="515"/>
      <c r="D8" s="136" t="s">
        <v>25</v>
      </c>
      <c r="E8" s="125">
        <v>15</v>
      </c>
      <c r="F8" s="125">
        <v>0</v>
      </c>
      <c r="G8" s="125" t="s">
        <v>506</v>
      </c>
      <c r="I8" s="137"/>
    </row>
    <row r="9" spans="1:9" ht="22.5" customHeight="1">
      <c r="A9" s="513"/>
      <c r="B9" s="516"/>
      <c r="C9" s="516"/>
      <c r="D9" s="515" t="s">
        <v>26</v>
      </c>
      <c r="E9" s="479">
        <v>5</v>
      </c>
      <c r="F9" s="479">
        <v>0</v>
      </c>
      <c r="G9" s="479" t="s">
        <v>507</v>
      </c>
    </row>
    <row r="10" spans="1:9" ht="41.25" customHeight="1" thickBot="1">
      <c r="A10" s="513"/>
      <c r="B10" s="516"/>
      <c r="C10" s="516"/>
      <c r="D10" s="517"/>
      <c r="E10" s="480"/>
      <c r="F10" s="480"/>
      <c r="G10" s="480"/>
    </row>
    <row r="11" spans="1:9" ht="29.25" customHeight="1" thickBot="1">
      <c r="A11" s="513"/>
      <c r="B11" s="516"/>
      <c r="C11" s="516"/>
      <c r="D11" s="136" t="s">
        <v>27</v>
      </c>
      <c r="E11" s="125">
        <v>0</v>
      </c>
      <c r="F11" s="125">
        <v>15</v>
      </c>
      <c r="G11" s="125"/>
    </row>
    <row r="12" spans="1:9" ht="27" customHeight="1" thickBot="1">
      <c r="A12" s="513"/>
      <c r="B12" s="516"/>
      <c r="C12" s="516"/>
      <c r="D12" s="136" t="s">
        <v>28</v>
      </c>
      <c r="E12" s="125">
        <v>10</v>
      </c>
      <c r="F12" s="125">
        <v>0</v>
      </c>
      <c r="G12" s="125" t="s">
        <v>508</v>
      </c>
    </row>
    <row r="13" spans="1:9" ht="51.75" thickBot="1">
      <c r="A13" s="513"/>
      <c r="B13" s="516"/>
      <c r="C13" s="516"/>
      <c r="D13" s="136" t="s">
        <v>29</v>
      </c>
      <c r="E13" s="125">
        <v>15</v>
      </c>
      <c r="F13" s="125">
        <v>0</v>
      </c>
      <c r="G13" s="125" t="s">
        <v>301</v>
      </c>
    </row>
    <row r="14" spans="1:9" ht="51.75" thickBot="1">
      <c r="A14" s="513"/>
      <c r="B14" s="516"/>
      <c r="C14" s="516"/>
      <c r="D14" s="136" t="s">
        <v>30</v>
      </c>
      <c r="E14" s="125">
        <v>10</v>
      </c>
      <c r="F14" s="125">
        <v>0</v>
      </c>
      <c r="G14" s="125" t="s">
        <v>509</v>
      </c>
    </row>
    <row r="15" spans="1:9" ht="39" thickBot="1">
      <c r="A15" s="513"/>
      <c r="B15" s="516"/>
      <c r="C15" s="516"/>
      <c r="D15" s="136" t="s">
        <v>31</v>
      </c>
      <c r="E15" s="125">
        <v>30</v>
      </c>
      <c r="F15" s="125"/>
      <c r="G15" s="125" t="s">
        <v>510</v>
      </c>
    </row>
    <row r="16" spans="1:9" ht="13.5" thickBot="1">
      <c r="A16" s="514"/>
      <c r="B16" s="517"/>
      <c r="C16" s="517"/>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32"/>
      <c r="B19" s="132"/>
      <c r="C19" s="132"/>
      <c r="D19" s="132"/>
      <c r="E19" s="132"/>
      <c r="F19" s="132"/>
      <c r="G19" s="132"/>
    </row>
    <row r="20" spans="1:7" ht="15.75" customHeight="1">
      <c r="A20" s="523"/>
      <c r="B20" s="523"/>
      <c r="C20" s="452" t="s">
        <v>33</v>
      </c>
      <c r="D20" s="452"/>
      <c r="E20" s="452"/>
      <c r="F20" s="492" t="s">
        <v>210</v>
      </c>
      <c r="G20" s="492"/>
    </row>
    <row r="21" spans="1:7" ht="15.75" customHeight="1">
      <c r="A21" s="523"/>
      <c r="B21" s="523"/>
      <c r="C21" s="452"/>
      <c r="D21" s="452"/>
      <c r="E21" s="452"/>
      <c r="F21" s="492" t="s">
        <v>211</v>
      </c>
      <c r="G21" s="492"/>
    </row>
    <row r="22" spans="1:7" ht="15.75" customHeight="1">
      <c r="A22" s="523"/>
      <c r="B22" s="523"/>
      <c r="C22" s="452"/>
      <c r="D22" s="452"/>
      <c r="E22" s="452"/>
      <c r="F22" s="528" t="s">
        <v>212</v>
      </c>
      <c r="G22" s="529"/>
    </row>
    <row r="23" spans="1:7" ht="13.5" thickBot="1">
      <c r="A23" s="192"/>
      <c r="B23" s="152"/>
      <c r="C23" s="152"/>
      <c r="D23" s="153"/>
      <c r="E23" s="192"/>
      <c r="F23" s="192"/>
      <c r="G23" s="192"/>
    </row>
    <row r="24" spans="1:7" ht="13.5" thickBot="1">
      <c r="A24" s="518" t="s">
        <v>14</v>
      </c>
      <c r="B24" s="521" t="s">
        <v>15</v>
      </c>
      <c r="C24" s="522"/>
      <c r="D24" s="518" t="s">
        <v>16</v>
      </c>
      <c r="E24" s="521" t="s">
        <v>403</v>
      </c>
      <c r="F24" s="522"/>
      <c r="G24" s="512" t="s">
        <v>18</v>
      </c>
    </row>
    <row r="25" spans="1:7">
      <c r="A25" s="519"/>
      <c r="B25" s="134" t="s">
        <v>19</v>
      </c>
      <c r="C25" s="134" t="s">
        <v>21</v>
      </c>
      <c r="D25" s="519"/>
      <c r="E25" s="518" t="s">
        <v>23</v>
      </c>
      <c r="F25" s="518" t="s">
        <v>24</v>
      </c>
      <c r="G25" s="513"/>
    </row>
    <row r="26" spans="1:7" ht="51.75" thickBot="1">
      <c r="A26" s="520"/>
      <c r="B26" s="136" t="s">
        <v>20</v>
      </c>
      <c r="C26" s="136" t="s">
        <v>22</v>
      </c>
      <c r="D26" s="520"/>
      <c r="E26" s="520"/>
      <c r="F26" s="520"/>
      <c r="G26" s="514"/>
    </row>
    <row r="27" spans="1:7" ht="59.25" customHeight="1" thickBot="1">
      <c r="A27" s="512" t="s">
        <v>511</v>
      </c>
      <c r="B27" s="515" t="s">
        <v>376</v>
      </c>
      <c r="C27" s="515"/>
      <c r="D27" s="136" t="s">
        <v>25</v>
      </c>
      <c r="E27" s="125">
        <v>15</v>
      </c>
      <c r="F27" s="125">
        <v>0</v>
      </c>
      <c r="G27" s="125" t="s">
        <v>506</v>
      </c>
    </row>
    <row r="28" spans="1:7" ht="47.25" customHeight="1">
      <c r="A28" s="513"/>
      <c r="B28" s="516"/>
      <c r="C28" s="516"/>
      <c r="D28" s="515" t="s">
        <v>26</v>
      </c>
      <c r="E28" s="479">
        <v>5</v>
      </c>
      <c r="F28" s="479">
        <v>0</v>
      </c>
      <c r="G28" s="479" t="s">
        <v>507</v>
      </c>
    </row>
    <row r="29" spans="1:7" ht="24" customHeight="1" thickBot="1">
      <c r="A29" s="513"/>
      <c r="B29" s="516"/>
      <c r="C29" s="516"/>
      <c r="D29" s="517"/>
      <c r="E29" s="480"/>
      <c r="F29" s="480"/>
      <c r="G29" s="480"/>
    </row>
    <row r="30" spans="1:7" ht="25.5" customHeight="1" thickBot="1">
      <c r="A30" s="513"/>
      <c r="B30" s="516"/>
      <c r="C30" s="516"/>
      <c r="D30" s="136" t="s">
        <v>27</v>
      </c>
      <c r="E30" s="125">
        <v>0</v>
      </c>
      <c r="F30" s="125">
        <v>15</v>
      </c>
      <c r="G30" s="125"/>
    </row>
    <row r="31" spans="1:7" ht="36" customHeight="1" thickBot="1">
      <c r="A31" s="513"/>
      <c r="B31" s="516"/>
      <c r="C31" s="516"/>
      <c r="D31" s="136" t="s">
        <v>28</v>
      </c>
      <c r="E31" s="125">
        <v>10</v>
      </c>
      <c r="F31" s="125">
        <v>0</v>
      </c>
      <c r="G31" s="125" t="s">
        <v>512</v>
      </c>
    </row>
    <row r="32" spans="1:7" ht="51.75" thickBot="1">
      <c r="A32" s="513"/>
      <c r="B32" s="516"/>
      <c r="C32" s="516"/>
      <c r="D32" s="136" t="s">
        <v>29</v>
      </c>
      <c r="E32" s="125">
        <v>15</v>
      </c>
      <c r="F32" s="125">
        <v>0</v>
      </c>
      <c r="G32" s="125" t="s">
        <v>513</v>
      </c>
    </row>
    <row r="33" spans="1:7" ht="51.75" thickBot="1">
      <c r="A33" s="513"/>
      <c r="B33" s="516"/>
      <c r="C33" s="516"/>
      <c r="D33" s="136" t="s">
        <v>30</v>
      </c>
      <c r="E33" s="125">
        <v>10</v>
      </c>
      <c r="F33" s="125">
        <v>0</v>
      </c>
      <c r="G33" s="125" t="s">
        <v>514</v>
      </c>
    </row>
    <row r="34" spans="1:7" ht="39" thickBot="1">
      <c r="A34" s="513"/>
      <c r="B34" s="516"/>
      <c r="C34" s="516"/>
      <c r="D34" s="136" t="s">
        <v>31</v>
      </c>
      <c r="E34" s="125">
        <v>30</v>
      </c>
      <c r="F34" s="125">
        <v>0</v>
      </c>
      <c r="G34" s="125" t="s">
        <v>510</v>
      </c>
    </row>
    <row r="35" spans="1:7" ht="13.5" thickBot="1">
      <c r="A35" s="514"/>
      <c r="B35" s="517"/>
      <c r="C35" s="517"/>
      <c r="D35" s="194" t="s">
        <v>32</v>
      </c>
      <c r="E35" s="150">
        <v>85</v>
      </c>
      <c r="F35" s="150">
        <v>15</v>
      </c>
      <c r="G35" s="150"/>
    </row>
    <row r="36" spans="1:7">
      <c r="A36" s="132"/>
      <c r="B36" s="132"/>
      <c r="C36" s="132"/>
      <c r="D36" s="132"/>
      <c r="E36" s="132"/>
      <c r="F36" s="132"/>
      <c r="G36" s="132"/>
    </row>
    <row r="37" spans="1:7" ht="13.5" thickBot="1">
      <c r="A37" s="132"/>
      <c r="B37" s="132"/>
      <c r="C37" s="132"/>
      <c r="D37" s="132"/>
      <c r="E37" s="132"/>
      <c r="F37" s="132"/>
      <c r="G37" s="132"/>
    </row>
    <row r="38" spans="1:7">
      <c r="A38" s="500" t="s">
        <v>177</v>
      </c>
      <c r="B38" s="501"/>
      <c r="C38" s="502"/>
      <c r="D38" s="506" t="s">
        <v>178</v>
      </c>
      <c r="E38" s="507"/>
      <c r="F38" s="507"/>
      <c r="G38" s="508"/>
    </row>
    <row r="39" spans="1:7">
      <c r="A39" s="503"/>
      <c r="B39" s="504"/>
      <c r="C39" s="505"/>
      <c r="D39" s="509" t="s">
        <v>179</v>
      </c>
      <c r="E39" s="510"/>
      <c r="F39" s="510"/>
      <c r="G39" s="511"/>
    </row>
    <row r="40" spans="1:7">
      <c r="A40" s="503"/>
      <c r="B40" s="504"/>
      <c r="C40" s="505"/>
      <c r="D40" s="509" t="s">
        <v>180</v>
      </c>
      <c r="E40" s="510"/>
      <c r="F40" s="510"/>
      <c r="G40" s="511"/>
    </row>
    <row r="41" spans="1:7">
      <c r="A41" s="540" t="s">
        <v>181</v>
      </c>
      <c r="B41" s="541"/>
      <c r="C41" s="542"/>
      <c r="D41" s="493">
        <v>0</v>
      </c>
      <c r="E41" s="494"/>
      <c r="F41" s="494"/>
      <c r="G41" s="495"/>
    </row>
    <row r="42" spans="1:7">
      <c r="A42" s="540" t="s">
        <v>182</v>
      </c>
      <c r="B42" s="541"/>
      <c r="C42" s="542"/>
      <c r="D42" s="493">
        <v>1</v>
      </c>
      <c r="E42" s="494"/>
      <c r="F42" s="494"/>
      <c r="G42" s="495"/>
    </row>
    <row r="43" spans="1:7" ht="13.5" thickBot="1">
      <c r="A43" s="543" t="s">
        <v>183</v>
      </c>
      <c r="B43" s="544"/>
      <c r="C43" s="545"/>
      <c r="D43" s="496">
        <v>2</v>
      </c>
      <c r="E43" s="497"/>
      <c r="F43" s="497"/>
      <c r="G43" s="498"/>
    </row>
    <row r="44" spans="1:7">
      <c r="A44" s="132"/>
      <c r="B44" s="132"/>
      <c r="C44" s="132"/>
      <c r="D44" s="132"/>
      <c r="E44" s="132"/>
      <c r="F44" s="132"/>
      <c r="G44" s="132"/>
    </row>
    <row r="45" spans="1:7">
      <c r="A45" s="499" t="s">
        <v>452</v>
      </c>
      <c r="B45" s="499"/>
      <c r="C45" s="499"/>
      <c r="D45" s="499"/>
      <c r="E45" s="499"/>
      <c r="F45" s="499"/>
      <c r="G45" s="499"/>
    </row>
  </sheetData>
  <mergeCells count="49">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A41:C41"/>
    <mergeCell ref="D41:G41"/>
    <mergeCell ref="A27:A35"/>
    <mergeCell ref="B27:B35"/>
    <mergeCell ref="C27:C35"/>
    <mergeCell ref="D28:D29"/>
    <mergeCell ref="E28:E29"/>
    <mergeCell ref="F28:F29"/>
    <mergeCell ref="G28:G29"/>
    <mergeCell ref="A38:C40"/>
    <mergeCell ref="D38:G38"/>
    <mergeCell ref="D39:G39"/>
    <mergeCell ref="D40:G40"/>
    <mergeCell ref="A42:C42"/>
    <mergeCell ref="D42:G42"/>
    <mergeCell ref="A43:C43"/>
    <mergeCell ref="D43:G43"/>
    <mergeCell ref="A45:G45"/>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dimension ref="A1:I64"/>
  <sheetViews>
    <sheetView topLeftCell="A55" workbookViewId="0">
      <selection activeCell="H41" sqref="H41"/>
    </sheetView>
  </sheetViews>
  <sheetFormatPr baseColWidth="10" defaultRowHeight="12.75"/>
  <cols>
    <col min="1" max="3" width="13.42578125" customWidth="1"/>
    <col min="4" max="4" width="22.42578125" customWidth="1"/>
    <col min="7" max="7" width="21.140625" customWidth="1"/>
  </cols>
  <sheetData>
    <row r="1" spans="1:9" ht="15.75" customHeight="1">
      <c r="A1" s="523"/>
      <c r="B1" s="523"/>
      <c r="C1" s="452" t="s">
        <v>33</v>
      </c>
      <c r="D1" s="452"/>
      <c r="E1" s="452"/>
      <c r="F1" s="492" t="s">
        <v>210</v>
      </c>
      <c r="G1" s="492"/>
    </row>
    <row r="2" spans="1:9" ht="15.75" customHeight="1">
      <c r="A2" s="523"/>
      <c r="B2" s="523"/>
      <c r="C2" s="452"/>
      <c r="D2" s="452"/>
      <c r="E2" s="452"/>
      <c r="F2" s="492" t="s">
        <v>216</v>
      </c>
      <c r="G2" s="492"/>
    </row>
    <row r="3" spans="1:9" ht="15.75" customHeight="1">
      <c r="A3" s="523"/>
      <c r="B3" s="523"/>
      <c r="C3" s="452"/>
      <c r="D3" s="452"/>
      <c r="E3" s="452"/>
      <c r="F3" s="528" t="s">
        <v>963</v>
      </c>
      <c r="G3" s="529"/>
    </row>
    <row r="4" spans="1:9" ht="13.5" thickBot="1">
      <c r="A4" s="132"/>
      <c r="B4" s="132"/>
      <c r="C4" s="132"/>
      <c r="D4" s="132"/>
      <c r="E4" s="132"/>
      <c r="F4" s="132"/>
      <c r="G4" s="132"/>
    </row>
    <row r="5" spans="1:9" ht="13.5" thickBot="1">
      <c r="A5" s="518" t="s">
        <v>14</v>
      </c>
      <c r="B5" s="521" t="s">
        <v>15</v>
      </c>
      <c r="C5" s="522"/>
      <c r="D5" s="518" t="s">
        <v>16</v>
      </c>
      <c r="E5" s="521" t="s">
        <v>403</v>
      </c>
      <c r="F5" s="522"/>
      <c r="G5" s="512" t="s">
        <v>18</v>
      </c>
    </row>
    <row r="6" spans="1:9">
      <c r="A6" s="519"/>
      <c r="B6" s="134" t="s">
        <v>19</v>
      </c>
      <c r="C6" s="134" t="s">
        <v>21</v>
      </c>
      <c r="D6" s="519"/>
      <c r="E6" s="518" t="s">
        <v>23</v>
      </c>
      <c r="F6" s="518" t="s">
        <v>24</v>
      </c>
      <c r="G6" s="513"/>
    </row>
    <row r="7" spans="1:9" ht="51.75" thickBot="1">
      <c r="A7" s="520"/>
      <c r="B7" s="136" t="s">
        <v>20</v>
      </c>
      <c r="C7" s="136" t="s">
        <v>22</v>
      </c>
      <c r="D7" s="520"/>
      <c r="E7" s="520"/>
      <c r="F7" s="520"/>
      <c r="G7" s="514"/>
      <c r="I7" s="137"/>
    </row>
    <row r="8" spans="1:9" ht="51.75" thickBot="1">
      <c r="A8" s="512" t="s">
        <v>300</v>
      </c>
      <c r="B8" s="515" t="s">
        <v>376</v>
      </c>
      <c r="C8" s="515"/>
      <c r="D8" s="141" t="s">
        <v>25</v>
      </c>
      <c r="E8" s="124">
        <v>15</v>
      </c>
      <c r="F8" s="124">
        <v>0</v>
      </c>
      <c r="G8" s="124" t="s">
        <v>515</v>
      </c>
      <c r="I8" s="137"/>
    </row>
    <row r="9" spans="1:9" ht="45.75" customHeight="1">
      <c r="A9" s="513"/>
      <c r="B9" s="516"/>
      <c r="C9" s="516"/>
      <c r="D9" s="515" t="s">
        <v>26</v>
      </c>
      <c r="E9" s="479">
        <v>5</v>
      </c>
      <c r="F9" s="479">
        <v>0</v>
      </c>
      <c r="G9" s="479" t="s">
        <v>415</v>
      </c>
      <c r="I9" s="137"/>
    </row>
    <row r="10" spans="1:9" ht="19.5" customHeight="1" thickBot="1">
      <c r="A10" s="513"/>
      <c r="B10" s="516"/>
      <c r="C10" s="516"/>
      <c r="D10" s="517"/>
      <c r="E10" s="480"/>
      <c r="F10" s="480"/>
      <c r="G10" s="480"/>
    </row>
    <row r="11" spans="1:9" ht="24" customHeight="1" thickBot="1">
      <c r="A11" s="513"/>
      <c r="B11" s="516"/>
      <c r="C11" s="516"/>
      <c r="D11" s="136" t="s">
        <v>27</v>
      </c>
      <c r="E11" s="125">
        <v>0</v>
      </c>
      <c r="F11" s="125">
        <v>15</v>
      </c>
      <c r="G11" s="125"/>
    </row>
    <row r="12" spans="1:9" ht="36.75" customHeight="1" thickBot="1">
      <c r="A12" s="513"/>
      <c r="B12" s="516"/>
      <c r="C12" s="516"/>
      <c r="D12" s="136" t="s">
        <v>28</v>
      </c>
      <c r="E12" s="125">
        <v>10</v>
      </c>
      <c r="F12" s="125">
        <v>0</v>
      </c>
      <c r="G12" s="125" t="s">
        <v>516</v>
      </c>
    </row>
    <row r="13" spans="1:9" ht="51.75" thickBot="1">
      <c r="A13" s="513"/>
      <c r="B13" s="516"/>
      <c r="C13" s="516"/>
      <c r="D13" s="136" t="s">
        <v>29</v>
      </c>
      <c r="E13" s="125">
        <v>15</v>
      </c>
      <c r="F13" s="125">
        <v>0</v>
      </c>
      <c r="G13" s="125" t="s">
        <v>517</v>
      </c>
    </row>
    <row r="14" spans="1:9" ht="51.75" thickBot="1">
      <c r="A14" s="513"/>
      <c r="B14" s="516"/>
      <c r="C14" s="516"/>
      <c r="D14" s="136" t="s">
        <v>30</v>
      </c>
      <c r="E14" s="125">
        <v>10</v>
      </c>
      <c r="F14" s="125">
        <v>0</v>
      </c>
      <c r="G14" s="125" t="s">
        <v>516</v>
      </c>
    </row>
    <row r="15" spans="1:9" ht="39" thickBot="1">
      <c r="A15" s="513"/>
      <c r="B15" s="516"/>
      <c r="C15" s="516"/>
      <c r="D15" s="136" t="s">
        <v>31</v>
      </c>
      <c r="E15" s="125">
        <v>30</v>
      </c>
      <c r="F15" s="125">
        <v>0</v>
      </c>
      <c r="G15" s="125" t="s">
        <v>475</v>
      </c>
    </row>
    <row r="16" spans="1:9" ht="13.5" thickBot="1">
      <c r="A16" s="514"/>
      <c r="B16" s="517"/>
      <c r="C16" s="517"/>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23"/>
      <c r="B20" s="523"/>
      <c r="C20" s="452" t="s">
        <v>33</v>
      </c>
      <c r="D20" s="452"/>
      <c r="E20" s="452"/>
      <c r="F20" s="492" t="s">
        <v>210</v>
      </c>
      <c r="G20" s="492"/>
    </row>
    <row r="21" spans="1:7" ht="15.75" customHeight="1">
      <c r="A21" s="523"/>
      <c r="B21" s="523"/>
      <c r="C21" s="452"/>
      <c r="D21" s="452"/>
      <c r="E21" s="452"/>
      <c r="F21" s="492" t="s">
        <v>216</v>
      </c>
      <c r="G21" s="492"/>
    </row>
    <row r="22" spans="1:7" ht="15.75" customHeight="1">
      <c r="A22" s="523"/>
      <c r="B22" s="523"/>
      <c r="C22" s="452"/>
      <c r="D22" s="452"/>
      <c r="E22" s="452"/>
      <c r="F22" s="528" t="s">
        <v>963</v>
      </c>
      <c r="G22" s="529"/>
    </row>
    <row r="23" spans="1:7" ht="13.5" thickBot="1">
      <c r="A23" s="192"/>
      <c r="B23" s="152"/>
      <c r="C23" s="152"/>
      <c r="D23" s="153"/>
      <c r="E23" s="192"/>
      <c r="F23" s="192"/>
      <c r="G23" s="192"/>
    </row>
    <row r="24" spans="1:7" ht="13.5" thickBot="1">
      <c r="A24" s="518" t="s">
        <v>14</v>
      </c>
      <c r="B24" s="521" t="s">
        <v>15</v>
      </c>
      <c r="C24" s="522"/>
      <c r="D24" s="518" t="s">
        <v>16</v>
      </c>
      <c r="E24" s="521" t="s">
        <v>403</v>
      </c>
      <c r="F24" s="522"/>
      <c r="G24" s="512" t="s">
        <v>18</v>
      </c>
    </row>
    <row r="25" spans="1:7">
      <c r="A25" s="519"/>
      <c r="B25" s="134" t="s">
        <v>19</v>
      </c>
      <c r="C25" s="134" t="s">
        <v>21</v>
      </c>
      <c r="D25" s="519"/>
      <c r="E25" s="518" t="s">
        <v>23</v>
      </c>
      <c r="F25" s="518" t="s">
        <v>24</v>
      </c>
      <c r="G25" s="513"/>
    </row>
    <row r="26" spans="1:7" ht="51.75" thickBot="1">
      <c r="A26" s="520"/>
      <c r="B26" s="136" t="s">
        <v>20</v>
      </c>
      <c r="C26" s="136" t="s">
        <v>22</v>
      </c>
      <c r="D26" s="520"/>
      <c r="E26" s="520"/>
      <c r="F26" s="520"/>
      <c r="G26" s="514"/>
    </row>
    <row r="27" spans="1:7" ht="51.75" thickBot="1">
      <c r="A27" s="512" t="s">
        <v>518</v>
      </c>
      <c r="B27" s="515" t="s">
        <v>376</v>
      </c>
      <c r="C27" s="515"/>
      <c r="D27" s="136" t="s">
        <v>25</v>
      </c>
      <c r="E27" s="125">
        <v>15</v>
      </c>
      <c r="F27" s="125">
        <v>0</v>
      </c>
      <c r="G27" s="124" t="s">
        <v>515</v>
      </c>
    </row>
    <row r="28" spans="1:7">
      <c r="A28" s="513"/>
      <c r="B28" s="516"/>
      <c r="C28" s="516"/>
      <c r="D28" s="515" t="s">
        <v>26</v>
      </c>
      <c r="E28" s="479">
        <v>5</v>
      </c>
      <c r="F28" s="479">
        <v>0</v>
      </c>
      <c r="G28" s="479" t="s">
        <v>415</v>
      </c>
    </row>
    <row r="29" spans="1:7" ht="13.5" thickBot="1">
      <c r="A29" s="513"/>
      <c r="B29" s="516"/>
      <c r="C29" s="516"/>
      <c r="D29" s="517"/>
      <c r="E29" s="480"/>
      <c r="F29" s="480"/>
      <c r="G29" s="480"/>
    </row>
    <row r="30" spans="1:7" ht="21" customHeight="1" thickBot="1">
      <c r="A30" s="513"/>
      <c r="B30" s="516"/>
      <c r="C30" s="516"/>
      <c r="D30" s="136" t="s">
        <v>27</v>
      </c>
      <c r="E30" s="125">
        <v>15</v>
      </c>
      <c r="F30" s="125">
        <v>0</v>
      </c>
      <c r="G30" s="125" t="s">
        <v>519</v>
      </c>
    </row>
    <row r="31" spans="1:7" ht="19.5" customHeight="1" thickBot="1">
      <c r="A31" s="513"/>
      <c r="B31" s="516"/>
      <c r="C31" s="516"/>
      <c r="D31" s="136" t="s">
        <v>28</v>
      </c>
      <c r="E31" s="125">
        <v>10</v>
      </c>
      <c r="F31" s="125">
        <v>0</v>
      </c>
      <c r="G31" s="125" t="s">
        <v>519</v>
      </c>
    </row>
    <row r="32" spans="1:7" ht="51.75" thickBot="1">
      <c r="A32" s="513"/>
      <c r="B32" s="516"/>
      <c r="C32" s="516"/>
      <c r="D32" s="136" t="s">
        <v>29</v>
      </c>
      <c r="E32" s="125">
        <v>15</v>
      </c>
      <c r="F32" s="125">
        <v>0</v>
      </c>
      <c r="G32" s="125" t="s">
        <v>520</v>
      </c>
    </row>
    <row r="33" spans="1:7" ht="51.75" thickBot="1">
      <c r="A33" s="513"/>
      <c r="B33" s="516"/>
      <c r="C33" s="516"/>
      <c r="D33" s="136" t="s">
        <v>30</v>
      </c>
      <c r="E33" s="125">
        <v>10</v>
      </c>
      <c r="F33" s="125">
        <v>0</v>
      </c>
      <c r="G33" s="125" t="s">
        <v>521</v>
      </c>
    </row>
    <row r="34" spans="1:7" ht="39" thickBot="1">
      <c r="A34" s="513"/>
      <c r="B34" s="516"/>
      <c r="C34" s="516"/>
      <c r="D34" s="136" t="s">
        <v>31</v>
      </c>
      <c r="E34" s="125">
        <v>30</v>
      </c>
      <c r="F34" s="125"/>
      <c r="G34" s="125" t="s">
        <v>475</v>
      </c>
    </row>
    <row r="35" spans="1:7" ht="13.5" thickBot="1">
      <c r="A35" s="514"/>
      <c r="B35" s="517"/>
      <c r="C35" s="517"/>
      <c r="D35" s="194" t="s">
        <v>32</v>
      </c>
      <c r="E35" s="150">
        <v>100</v>
      </c>
      <c r="F35" s="150">
        <v>0</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23"/>
      <c r="B39" s="523"/>
      <c r="C39" s="452" t="s">
        <v>33</v>
      </c>
      <c r="D39" s="452"/>
      <c r="E39" s="452"/>
      <c r="F39" s="492" t="s">
        <v>210</v>
      </c>
      <c r="G39" s="492"/>
    </row>
    <row r="40" spans="1:7" ht="15.75" customHeight="1">
      <c r="A40" s="523"/>
      <c r="B40" s="523"/>
      <c r="C40" s="452"/>
      <c r="D40" s="452"/>
      <c r="E40" s="452"/>
      <c r="F40" s="492" t="s">
        <v>216</v>
      </c>
      <c r="G40" s="492"/>
    </row>
    <row r="41" spans="1:7" ht="15.75" customHeight="1">
      <c r="A41" s="523"/>
      <c r="B41" s="523"/>
      <c r="C41" s="452"/>
      <c r="D41" s="452"/>
      <c r="E41" s="452"/>
      <c r="F41" s="528" t="s">
        <v>963</v>
      </c>
      <c r="G41" s="529"/>
    </row>
    <row r="42" spans="1:7" ht="13.5" thickBot="1">
      <c r="A42" s="192"/>
      <c r="B42" s="152"/>
      <c r="C42" s="152"/>
      <c r="D42" s="153"/>
      <c r="E42" s="192"/>
      <c r="F42" s="192"/>
      <c r="G42" s="192"/>
    </row>
    <row r="43" spans="1:7" ht="13.5" thickBot="1">
      <c r="A43" s="518" t="s">
        <v>14</v>
      </c>
      <c r="B43" s="521" t="s">
        <v>15</v>
      </c>
      <c r="C43" s="522"/>
      <c r="D43" s="518" t="s">
        <v>16</v>
      </c>
      <c r="E43" s="521" t="s">
        <v>403</v>
      </c>
      <c r="F43" s="522"/>
      <c r="G43" s="512" t="s">
        <v>18</v>
      </c>
    </row>
    <row r="44" spans="1:7">
      <c r="A44" s="519"/>
      <c r="B44" s="134" t="s">
        <v>19</v>
      </c>
      <c r="C44" s="134" t="s">
        <v>21</v>
      </c>
      <c r="D44" s="519"/>
      <c r="E44" s="518" t="s">
        <v>23</v>
      </c>
      <c r="F44" s="518" t="s">
        <v>24</v>
      </c>
      <c r="G44" s="513"/>
    </row>
    <row r="45" spans="1:7" ht="51.75" thickBot="1">
      <c r="A45" s="520"/>
      <c r="B45" s="136" t="s">
        <v>20</v>
      </c>
      <c r="C45" s="136" t="s">
        <v>22</v>
      </c>
      <c r="D45" s="520"/>
      <c r="E45" s="520"/>
      <c r="F45" s="520"/>
      <c r="G45" s="514"/>
    </row>
    <row r="46" spans="1:7" ht="51.75" thickBot="1">
      <c r="A46" s="512" t="s">
        <v>303</v>
      </c>
      <c r="B46" s="515" t="s">
        <v>376</v>
      </c>
      <c r="C46" s="515"/>
      <c r="D46" s="206" t="s">
        <v>25</v>
      </c>
      <c r="E46" s="185">
        <v>15</v>
      </c>
      <c r="F46" s="185">
        <v>0</v>
      </c>
      <c r="G46" s="185" t="s">
        <v>466</v>
      </c>
    </row>
    <row r="47" spans="1:7" ht="44.25" customHeight="1">
      <c r="A47" s="513"/>
      <c r="B47" s="516"/>
      <c r="C47" s="516"/>
      <c r="D47" s="564" t="s">
        <v>26</v>
      </c>
      <c r="E47" s="562">
        <v>5</v>
      </c>
      <c r="F47" s="562">
        <v>0</v>
      </c>
      <c r="G47" s="562" t="s">
        <v>415</v>
      </c>
    </row>
    <row r="48" spans="1:7" ht="18" customHeight="1" thickBot="1">
      <c r="A48" s="513"/>
      <c r="B48" s="516"/>
      <c r="C48" s="516"/>
      <c r="D48" s="565"/>
      <c r="E48" s="563"/>
      <c r="F48" s="563"/>
      <c r="G48" s="563"/>
    </row>
    <row r="49" spans="1:7" ht="19.5" customHeight="1" thickBot="1">
      <c r="A49" s="513"/>
      <c r="B49" s="516"/>
      <c r="C49" s="516"/>
      <c r="D49" s="206" t="s">
        <v>27</v>
      </c>
      <c r="E49" s="185">
        <v>0</v>
      </c>
      <c r="F49" s="185">
        <v>15</v>
      </c>
      <c r="G49" s="185"/>
    </row>
    <row r="50" spans="1:7" ht="18.75" customHeight="1" thickBot="1">
      <c r="A50" s="513"/>
      <c r="B50" s="516"/>
      <c r="C50" s="516"/>
      <c r="D50" s="206" t="s">
        <v>28</v>
      </c>
      <c r="E50" s="185">
        <v>10</v>
      </c>
      <c r="F50" s="185">
        <v>0</v>
      </c>
      <c r="G50" s="185" t="s">
        <v>522</v>
      </c>
    </row>
    <row r="51" spans="1:7" ht="51.75" thickBot="1">
      <c r="A51" s="513"/>
      <c r="B51" s="516"/>
      <c r="C51" s="516"/>
      <c r="D51" s="206" t="s">
        <v>29</v>
      </c>
      <c r="E51" s="185">
        <v>15</v>
      </c>
      <c r="F51" s="185">
        <v>0</v>
      </c>
      <c r="G51" s="185" t="s">
        <v>301</v>
      </c>
    </row>
    <row r="52" spans="1:7" ht="51.75" thickBot="1">
      <c r="A52" s="513"/>
      <c r="B52" s="516"/>
      <c r="C52" s="516"/>
      <c r="D52" s="206" t="s">
        <v>30</v>
      </c>
      <c r="E52" s="185">
        <v>10</v>
      </c>
      <c r="F52" s="185">
        <v>0</v>
      </c>
      <c r="G52" s="185" t="s">
        <v>422</v>
      </c>
    </row>
    <row r="53" spans="1:7" ht="58.5" customHeight="1" thickBot="1">
      <c r="A53" s="513"/>
      <c r="B53" s="516"/>
      <c r="C53" s="516"/>
      <c r="D53" s="206" t="s">
        <v>31</v>
      </c>
      <c r="E53" s="185">
        <v>30</v>
      </c>
      <c r="F53" s="185">
        <v>0</v>
      </c>
      <c r="G53" s="185" t="s">
        <v>475</v>
      </c>
    </row>
    <row r="54" spans="1:7" ht="13.5" thickBot="1">
      <c r="A54" s="514"/>
      <c r="B54" s="517"/>
      <c r="C54" s="517"/>
      <c r="D54" s="194"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500" t="s">
        <v>177</v>
      </c>
      <c r="B57" s="501"/>
      <c r="C57" s="502"/>
      <c r="D57" s="506" t="s">
        <v>178</v>
      </c>
      <c r="E57" s="507"/>
      <c r="F57" s="507"/>
      <c r="G57" s="508"/>
    </row>
    <row r="58" spans="1:7">
      <c r="A58" s="503"/>
      <c r="B58" s="504"/>
      <c r="C58" s="505"/>
      <c r="D58" s="509" t="s">
        <v>179</v>
      </c>
      <c r="E58" s="510"/>
      <c r="F58" s="510"/>
      <c r="G58" s="511"/>
    </row>
    <row r="59" spans="1:7">
      <c r="A59" s="503"/>
      <c r="B59" s="504"/>
      <c r="C59" s="505"/>
      <c r="D59" s="509" t="s">
        <v>180</v>
      </c>
      <c r="E59" s="510"/>
      <c r="F59" s="510"/>
      <c r="G59" s="511"/>
    </row>
    <row r="60" spans="1:7">
      <c r="A60" s="540" t="s">
        <v>181</v>
      </c>
      <c r="B60" s="541"/>
      <c r="C60" s="542"/>
      <c r="D60" s="493">
        <v>0</v>
      </c>
      <c r="E60" s="494"/>
      <c r="F60" s="494"/>
      <c r="G60" s="495"/>
    </row>
    <row r="61" spans="1:7">
      <c r="A61" s="540" t="s">
        <v>182</v>
      </c>
      <c r="B61" s="541"/>
      <c r="C61" s="542"/>
      <c r="D61" s="493">
        <v>1</v>
      </c>
      <c r="E61" s="494"/>
      <c r="F61" s="494"/>
      <c r="G61" s="495"/>
    </row>
    <row r="62" spans="1:7" ht="13.5" thickBot="1">
      <c r="A62" s="543" t="s">
        <v>183</v>
      </c>
      <c r="B62" s="544"/>
      <c r="C62" s="545"/>
      <c r="D62" s="496">
        <v>2</v>
      </c>
      <c r="E62" s="497"/>
      <c r="F62" s="497"/>
      <c r="G62" s="498"/>
    </row>
    <row r="63" spans="1:7">
      <c r="A63" s="132"/>
      <c r="B63" s="132"/>
      <c r="C63" s="132"/>
      <c r="D63" s="132"/>
      <c r="E63" s="132"/>
      <c r="F63" s="132"/>
      <c r="G63" s="132"/>
    </row>
    <row r="64" spans="1:7">
      <c r="A64" s="499" t="s">
        <v>452</v>
      </c>
      <c r="B64" s="499"/>
      <c r="C64" s="499"/>
      <c r="D64" s="499"/>
      <c r="E64" s="499"/>
      <c r="F64" s="499"/>
      <c r="G64" s="499"/>
    </row>
  </sheetData>
  <mergeCells count="68">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A60:C60"/>
    <mergeCell ref="D60:G60"/>
    <mergeCell ref="A46:A54"/>
    <mergeCell ref="B46:B54"/>
    <mergeCell ref="C46:C54"/>
    <mergeCell ref="D47:D48"/>
    <mergeCell ref="E47:E48"/>
    <mergeCell ref="F47:F48"/>
    <mergeCell ref="G47:G48"/>
    <mergeCell ref="A57:C59"/>
    <mergeCell ref="D57:G57"/>
    <mergeCell ref="D58:G58"/>
    <mergeCell ref="D59:G59"/>
    <mergeCell ref="A61:C61"/>
    <mergeCell ref="D61:G61"/>
    <mergeCell ref="A62:C62"/>
    <mergeCell ref="D62:G62"/>
    <mergeCell ref="A64:G64"/>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dimension ref="A1:I83"/>
  <sheetViews>
    <sheetView topLeftCell="A73" workbookViewId="0">
      <selection activeCell="J22" sqref="J22"/>
    </sheetView>
  </sheetViews>
  <sheetFormatPr baseColWidth="10" defaultRowHeight="12.75"/>
  <cols>
    <col min="1" max="3" width="13.42578125" customWidth="1"/>
    <col min="4" max="4" width="22.42578125" customWidth="1"/>
    <col min="7" max="7" width="21.140625" customWidth="1"/>
  </cols>
  <sheetData>
    <row r="1" spans="1:9" ht="15.75" customHeight="1">
      <c r="A1" s="523"/>
      <c r="B1" s="523"/>
      <c r="C1" s="452" t="s">
        <v>33</v>
      </c>
      <c r="D1" s="452"/>
      <c r="E1" s="452"/>
      <c r="F1" s="492" t="s">
        <v>210</v>
      </c>
      <c r="G1" s="492"/>
    </row>
    <row r="2" spans="1:9" ht="15.75" customHeight="1">
      <c r="A2" s="523"/>
      <c r="B2" s="523"/>
      <c r="C2" s="452"/>
      <c r="D2" s="452"/>
      <c r="E2" s="452"/>
      <c r="F2" s="492" t="s">
        <v>216</v>
      </c>
      <c r="G2" s="492"/>
    </row>
    <row r="3" spans="1:9" ht="15.75" customHeight="1">
      <c r="A3" s="523"/>
      <c r="B3" s="523"/>
      <c r="C3" s="452"/>
      <c r="D3" s="452"/>
      <c r="E3" s="452"/>
      <c r="F3" s="528" t="s">
        <v>963</v>
      </c>
      <c r="G3" s="529"/>
    </row>
    <row r="4" spans="1:9" ht="13.5" thickBot="1">
      <c r="A4" s="132"/>
      <c r="B4" s="132"/>
      <c r="C4" s="132"/>
      <c r="D4" s="132"/>
      <c r="E4" s="132"/>
      <c r="F4" s="132"/>
      <c r="G4" s="132"/>
    </row>
    <row r="5" spans="1:9" ht="13.5" thickBot="1">
      <c r="A5" s="518" t="s">
        <v>14</v>
      </c>
      <c r="B5" s="521" t="s">
        <v>15</v>
      </c>
      <c r="C5" s="522"/>
      <c r="D5" s="518" t="s">
        <v>16</v>
      </c>
      <c r="E5" s="521" t="s">
        <v>403</v>
      </c>
      <c r="F5" s="522"/>
      <c r="G5" s="512" t="s">
        <v>18</v>
      </c>
      <c r="I5" s="65"/>
    </row>
    <row r="6" spans="1:9">
      <c r="A6" s="519"/>
      <c r="B6" s="134" t="s">
        <v>19</v>
      </c>
      <c r="C6" s="134" t="s">
        <v>21</v>
      </c>
      <c r="D6" s="519"/>
      <c r="E6" s="518" t="s">
        <v>23</v>
      </c>
      <c r="F6" s="518" t="s">
        <v>24</v>
      </c>
      <c r="G6" s="513"/>
      <c r="I6" s="65"/>
    </row>
    <row r="7" spans="1:9" ht="51.75" thickBot="1">
      <c r="A7" s="520"/>
      <c r="B7" s="136" t="s">
        <v>20</v>
      </c>
      <c r="C7" s="136" t="s">
        <v>22</v>
      </c>
      <c r="D7" s="520"/>
      <c r="E7" s="520"/>
      <c r="F7" s="520"/>
      <c r="G7" s="514"/>
      <c r="I7" s="137"/>
    </row>
    <row r="8" spans="1:9" ht="51.75" thickBot="1">
      <c r="A8" s="512" t="s">
        <v>309</v>
      </c>
      <c r="B8" s="515" t="s">
        <v>376</v>
      </c>
      <c r="C8" s="515"/>
      <c r="D8" s="141" t="s">
        <v>25</v>
      </c>
      <c r="E8" s="124">
        <v>15</v>
      </c>
      <c r="F8" s="124">
        <v>0</v>
      </c>
      <c r="G8" s="124" t="s">
        <v>498</v>
      </c>
      <c r="I8" s="137"/>
    </row>
    <row r="9" spans="1:9" ht="47.25" customHeight="1">
      <c r="A9" s="513"/>
      <c r="B9" s="516"/>
      <c r="C9" s="516"/>
      <c r="D9" s="515" t="s">
        <v>26</v>
      </c>
      <c r="E9" s="479">
        <v>5</v>
      </c>
      <c r="F9" s="479">
        <v>0</v>
      </c>
      <c r="G9" s="479" t="s">
        <v>415</v>
      </c>
      <c r="I9" s="137"/>
    </row>
    <row r="10" spans="1:9" ht="18" customHeight="1" thickBot="1">
      <c r="A10" s="513"/>
      <c r="B10" s="516"/>
      <c r="C10" s="516"/>
      <c r="D10" s="517"/>
      <c r="E10" s="480"/>
      <c r="F10" s="480"/>
      <c r="G10" s="480"/>
      <c r="I10" s="137"/>
    </row>
    <row r="11" spans="1:9" ht="18.75" customHeight="1" thickBot="1">
      <c r="A11" s="513"/>
      <c r="B11" s="516"/>
      <c r="C11" s="516"/>
      <c r="D11" s="136" t="s">
        <v>27</v>
      </c>
      <c r="E11" s="125">
        <v>0</v>
      </c>
      <c r="F11" s="125">
        <v>15</v>
      </c>
      <c r="G11" s="125"/>
      <c r="I11" s="65"/>
    </row>
    <row r="12" spans="1:9" ht="43.5" customHeight="1" thickBot="1">
      <c r="A12" s="513"/>
      <c r="B12" s="516"/>
      <c r="C12" s="516"/>
      <c r="D12" s="136" t="s">
        <v>28</v>
      </c>
      <c r="E12" s="125">
        <v>10</v>
      </c>
      <c r="F12" s="125">
        <v>0</v>
      </c>
      <c r="G12" s="125" t="s">
        <v>523</v>
      </c>
    </row>
    <row r="13" spans="1:9" ht="51.75" thickBot="1">
      <c r="A13" s="513"/>
      <c r="B13" s="516"/>
      <c r="C13" s="516"/>
      <c r="D13" s="136" t="s">
        <v>29</v>
      </c>
      <c r="E13" s="125">
        <v>15</v>
      </c>
      <c r="F13" s="125">
        <v>0</v>
      </c>
      <c r="G13" s="125" t="s">
        <v>524</v>
      </c>
    </row>
    <row r="14" spans="1:9" ht="51.75" thickBot="1">
      <c r="A14" s="513"/>
      <c r="B14" s="516"/>
      <c r="C14" s="516"/>
      <c r="D14" s="136" t="s">
        <v>30</v>
      </c>
      <c r="E14" s="125">
        <v>10</v>
      </c>
      <c r="F14" s="125">
        <v>0</v>
      </c>
      <c r="G14" s="125" t="s">
        <v>525</v>
      </c>
    </row>
    <row r="15" spans="1:9" ht="39" thickBot="1">
      <c r="A15" s="513"/>
      <c r="B15" s="516"/>
      <c r="C15" s="516"/>
      <c r="D15" s="136" t="s">
        <v>31</v>
      </c>
      <c r="E15" s="125">
        <v>30</v>
      </c>
      <c r="F15" s="125">
        <v>0</v>
      </c>
      <c r="G15" s="125" t="s">
        <v>475</v>
      </c>
    </row>
    <row r="16" spans="1:9" ht="13.5" thickBot="1">
      <c r="A16" s="514"/>
      <c r="B16" s="517"/>
      <c r="C16" s="517"/>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23"/>
      <c r="B20" s="523"/>
      <c r="C20" s="452" t="s">
        <v>33</v>
      </c>
      <c r="D20" s="452"/>
      <c r="E20" s="452"/>
      <c r="F20" s="492" t="s">
        <v>210</v>
      </c>
      <c r="G20" s="492"/>
    </row>
    <row r="21" spans="1:7" ht="15.75" customHeight="1">
      <c r="A21" s="523"/>
      <c r="B21" s="523"/>
      <c r="C21" s="452"/>
      <c r="D21" s="452"/>
      <c r="E21" s="452"/>
      <c r="F21" s="492" t="s">
        <v>216</v>
      </c>
      <c r="G21" s="492"/>
    </row>
    <row r="22" spans="1:7" ht="15.75" customHeight="1">
      <c r="A22" s="523"/>
      <c r="B22" s="523"/>
      <c r="C22" s="452"/>
      <c r="D22" s="452"/>
      <c r="E22" s="452"/>
      <c r="F22" s="528" t="s">
        <v>963</v>
      </c>
      <c r="G22" s="529"/>
    </row>
    <row r="23" spans="1:7" ht="13.5" thickBot="1">
      <c r="A23" s="192"/>
      <c r="B23" s="152"/>
      <c r="C23" s="152"/>
      <c r="D23" s="153"/>
      <c r="E23" s="192"/>
      <c r="F23" s="192"/>
      <c r="G23" s="192"/>
    </row>
    <row r="24" spans="1:7" ht="13.5" thickBot="1">
      <c r="A24" s="518" t="s">
        <v>14</v>
      </c>
      <c r="B24" s="521" t="s">
        <v>15</v>
      </c>
      <c r="C24" s="522"/>
      <c r="D24" s="518" t="s">
        <v>16</v>
      </c>
      <c r="E24" s="521" t="s">
        <v>403</v>
      </c>
      <c r="F24" s="522"/>
      <c r="G24" s="512" t="s">
        <v>18</v>
      </c>
    </row>
    <row r="25" spans="1:7">
      <c r="A25" s="519"/>
      <c r="B25" s="134" t="s">
        <v>19</v>
      </c>
      <c r="C25" s="134" t="s">
        <v>21</v>
      </c>
      <c r="D25" s="519"/>
      <c r="E25" s="518" t="s">
        <v>23</v>
      </c>
      <c r="F25" s="518" t="s">
        <v>24</v>
      </c>
      <c r="G25" s="513"/>
    </row>
    <row r="26" spans="1:7" ht="51.75" thickBot="1">
      <c r="A26" s="520"/>
      <c r="B26" s="136" t="s">
        <v>20</v>
      </c>
      <c r="C26" s="136" t="s">
        <v>22</v>
      </c>
      <c r="D26" s="520"/>
      <c r="E26" s="520"/>
      <c r="F26" s="520"/>
      <c r="G26" s="514"/>
    </row>
    <row r="27" spans="1:7" ht="51.75" thickBot="1">
      <c r="A27" s="512" t="s">
        <v>312</v>
      </c>
      <c r="B27" s="515" t="s">
        <v>376</v>
      </c>
      <c r="C27" s="515"/>
      <c r="D27" s="136" t="s">
        <v>25</v>
      </c>
      <c r="E27" s="125">
        <v>15</v>
      </c>
      <c r="F27" s="125">
        <v>0</v>
      </c>
      <c r="G27" s="124" t="s">
        <v>498</v>
      </c>
    </row>
    <row r="28" spans="1:7" ht="30.75" customHeight="1">
      <c r="A28" s="513"/>
      <c r="B28" s="516"/>
      <c r="C28" s="516"/>
      <c r="D28" s="515" t="s">
        <v>26</v>
      </c>
      <c r="E28" s="479">
        <v>5</v>
      </c>
      <c r="F28" s="479">
        <v>0</v>
      </c>
      <c r="G28" s="479" t="s">
        <v>415</v>
      </c>
    </row>
    <row r="29" spans="1:7" ht="36.75" customHeight="1" thickBot="1">
      <c r="A29" s="513"/>
      <c r="B29" s="516"/>
      <c r="C29" s="516"/>
      <c r="D29" s="517"/>
      <c r="E29" s="480"/>
      <c r="F29" s="480"/>
      <c r="G29" s="480"/>
    </row>
    <row r="30" spans="1:7" ht="30" customHeight="1" thickBot="1">
      <c r="A30" s="513"/>
      <c r="B30" s="516"/>
      <c r="C30" s="516"/>
      <c r="D30" s="136" t="s">
        <v>27</v>
      </c>
      <c r="E30" s="125">
        <v>0</v>
      </c>
      <c r="F30" s="125">
        <v>15</v>
      </c>
      <c r="G30" s="125"/>
    </row>
    <row r="31" spans="1:7" ht="38.25" customHeight="1" thickBot="1">
      <c r="A31" s="513"/>
      <c r="B31" s="516"/>
      <c r="C31" s="516"/>
      <c r="D31" s="136" t="s">
        <v>28</v>
      </c>
      <c r="E31" s="125">
        <v>10</v>
      </c>
      <c r="F31" s="125">
        <v>0</v>
      </c>
      <c r="G31" s="125" t="s">
        <v>523</v>
      </c>
    </row>
    <row r="32" spans="1:7" ht="51.75" thickBot="1">
      <c r="A32" s="513"/>
      <c r="B32" s="516"/>
      <c r="C32" s="516"/>
      <c r="D32" s="136" t="s">
        <v>29</v>
      </c>
      <c r="E32" s="125">
        <v>15</v>
      </c>
      <c r="F32" s="125">
        <v>0</v>
      </c>
      <c r="G32" s="125" t="s">
        <v>524</v>
      </c>
    </row>
    <row r="33" spans="1:7" ht="51.75" thickBot="1">
      <c r="A33" s="513"/>
      <c r="B33" s="516"/>
      <c r="C33" s="516"/>
      <c r="D33" s="136" t="s">
        <v>30</v>
      </c>
      <c r="E33" s="125">
        <v>10</v>
      </c>
      <c r="F33" s="125">
        <v>0</v>
      </c>
      <c r="G33" s="125" t="s">
        <v>525</v>
      </c>
    </row>
    <row r="34" spans="1:7" ht="39" thickBot="1">
      <c r="A34" s="513"/>
      <c r="B34" s="516"/>
      <c r="C34" s="516"/>
      <c r="D34" s="136" t="s">
        <v>31</v>
      </c>
      <c r="E34" s="125">
        <v>30</v>
      </c>
      <c r="F34" s="125"/>
      <c r="G34" s="125" t="s">
        <v>475</v>
      </c>
    </row>
    <row r="35" spans="1:7" ht="13.5" thickBot="1">
      <c r="A35" s="514"/>
      <c r="B35" s="517"/>
      <c r="C35" s="517"/>
      <c r="D35" s="194" t="s">
        <v>32</v>
      </c>
      <c r="E35" s="150">
        <v>85</v>
      </c>
      <c r="F35" s="150">
        <v>15</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23"/>
      <c r="B39" s="523"/>
      <c r="C39" s="452" t="s">
        <v>33</v>
      </c>
      <c r="D39" s="452"/>
      <c r="E39" s="452"/>
      <c r="F39" s="492" t="s">
        <v>210</v>
      </c>
      <c r="G39" s="492"/>
    </row>
    <row r="40" spans="1:7" ht="15.75" customHeight="1">
      <c r="A40" s="523"/>
      <c r="B40" s="523"/>
      <c r="C40" s="452"/>
      <c r="D40" s="452"/>
      <c r="E40" s="452"/>
      <c r="F40" s="492" t="s">
        <v>211</v>
      </c>
      <c r="G40" s="492"/>
    </row>
    <row r="41" spans="1:7" ht="15.75" customHeight="1">
      <c r="A41" s="523"/>
      <c r="B41" s="523"/>
      <c r="C41" s="452"/>
      <c r="D41" s="452"/>
      <c r="E41" s="452"/>
      <c r="F41" s="528" t="s">
        <v>212</v>
      </c>
      <c r="G41" s="529"/>
    </row>
    <row r="42" spans="1:7" ht="13.5" thickBot="1">
      <c r="A42" s="192"/>
      <c r="B42" s="152"/>
      <c r="C42" s="152"/>
      <c r="D42" s="153"/>
      <c r="E42" s="192"/>
      <c r="F42" s="192"/>
      <c r="G42" s="192"/>
    </row>
    <row r="43" spans="1:7" ht="13.5" thickBot="1">
      <c r="A43" s="518" t="s">
        <v>14</v>
      </c>
      <c r="B43" s="521" t="s">
        <v>15</v>
      </c>
      <c r="C43" s="522"/>
      <c r="D43" s="518" t="s">
        <v>16</v>
      </c>
      <c r="E43" s="521" t="s">
        <v>403</v>
      </c>
      <c r="F43" s="522"/>
      <c r="G43" s="512" t="s">
        <v>18</v>
      </c>
    </row>
    <row r="44" spans="1:7">
      <c r="A44" s="519"/>
      <c r="B44" s="134" t="s">
        <v>19</v>
      </c>
      <c r="C44" s="134" t="s">
        <v>21</v>
      </c>
      <c r="D44" s="519"/>
      <c r="E44" s="518" t="s">
        <v>23</v>
      </c>
      <c r="F44" s="518" t="s">
        <v>24</v>
      </c>
      <c r="G44" s="513"/>
    </row>
    <row r="45" spans="1:7" ht="51.75" thickBot="1">
      <c r="A45" s="520"/>
      <c r="B45" s="136" t="s">
        <v>20</v>
      </c>
      <c r="C45" s="136" t="s">
        <v>22</v>
      </c>
      <c r="D45" s="520"/>
      <c r="E45" s="520"/>
      <c r="F45" s="520"/>
      <c r="G45" s="514"/>
    </row>
    <row r="46" spans="1:7" ht="80.25" customHeight="1" thickBot="1">
      <c r="A46" s="512" t="s">
        <v>314</v>
      </c>
      <c r="B46" s="515" t="s">
        <v>376</v>
      </c>
      <c r="C46" s="515"/>
      <c r="D46" s="136" t="s">
        <v>25</v>
      </c>
      <c r="E46" s="125">
        <v>15</v>
      </c>
      <c r="F46" s="125">
        <v>0</v>
      </c>
      <c r="G46" s="125" t="s">
        <v>526</v>
      </c>
    </row>
    <row r="47" spans="1:7" ht="45" customHeight="1">
      <c r="A47" s="513"/>
      <c r="B47" s="516"/>
      <c r="C47" s="516"/>
      <c r="D47" s="515" t="s">
        <v>26</v>
      </c>
      <c r="E47" s="479">
        <v>5</v>
      </c>
      <c r="F47" s="479">
        <v>0</v>
      </c>
      <c r="G47" s="479" t="s">
        <v>415</v>
      </c>
    </row>
    <row r="48" spans="1:7" ht="23.25" customHeight="1" thickBot="1">
      <c r="A48" s="513"/>
      <c r="B48" s="516"/>
      <c r="C48" s="516"/>
      <c r="D48" s="517"/>
      <c r="E48" s="480"/>
      <c r="F48" s="480"/>
      <c r="G48" s="480"/>
    </row>
    <row r="49" spans="1:7" ht="24" customHeight="1" thickBot="1">
      <c r="A49" s="513"/>
      <c r="B49" s="516"/>
      <c r="C49" s="516"/>
      <c r="D49" s="136" t="s">
        <v>27</v>
      </c>
      <c r="E49" s="125">
        <v>0</v>
      </c>
      <c r="F49" s="125">
        <v>15</v>
      </c>
      <c r="G49" s="125"/>
    </row>
    <row r="50" spans="1:7" ht="24" customHeight="1" thickBot="1">
      <c r="A50" s="513"/>
      <c r="B50" s="516"/>
      <c r="C50" s="516"/>
      <c r="D50" s="136" t="s">
        <v>28</v>
      </c>
      <c r="E50" s="125">
        <v>10</v>
      </c>
      <c r="F50" s="125">
        <v>0</v>
      </c>
      <c r="G50" s="125" t="s">
        <v>527</v>
      </c>
    </row>
    <row r="51" spans="1:7" ht="51.75" thickBot="1">
      <c r="A51" s="513"/>
      <c r="B51" s="516"/>
      <c r="C51" s="516"/>
      <c r="D51" s="136" t="s">
        <v>29</v>
      </c>
      <c r="E51" s="125">
        <v>15</v>
      </c>
      <c r="F51" s="125">
        <v>0</v>
      </c>
      <c r="G51" s="125" t="s">
        <v>257</v>
      </c>
    </row>
    <row r="52" spans="1:7" ht="60.75" customHeight="1" thickBot="1">
      <c r="A52" s="513"/>
      <c r="B52" s="516"/>
      <c r="C52" s="516"/>
      <c r="D52" s="136" t="s">
        <v>30</v>
      </c>
      <c r="E52" s="125">
        <v>10</v>
      </c>
      <c r="F52" s="125">
        <v>0</v>
      </c>
      <c r="G52" s="125" t="s">
        <v>528</v>
      </c>
    </row>
    <row r="53" spans="1:7" ht="60" customHeight="1" thickBot="1">
      <c r="A53" s="513"/>
      <c r="B53" s="516"/>
      <c r="C53" s="516"/>
      <c r="D53" s="136" t="s">
        <v>31</v>
      </c>
      <c r="E53" s="125">
        <v>0</v>
      </c>
      <c r="F53" s="125">
        <v>30</v>
      </c>
      <c r="G53" s="185" t="s">
        <v>529</v>
      </c>
    </row>
    <row r="54" spans="1:7" ht="13.5" thickBot="1">
      <c r="A54" s="514"/>
      <c r="B54" s="517"/>
      <c r="C54" s="517"/>
      <c r="D54" s="194" t="s">
        <v>32</v>
      </c>
      <c r="E54" s="150">
        <v>55</v>
      </c>
      <c r="F54" s="150">
        <v>45</v>
      </c>
      <c r="G54" s="150"/>
    </row>
    <row r="55" spans="1:7">
      <c r="A55" s="192"/>
      <c r="B55" s="152"/>
      <c r="C55" s="152"/>
      <c r="D55" s="153"/>
      <c r="E55" s="192"/>
      <c r="F55" s="192"/>
      <c r="G55" s="192"/>
    </row>
    <row r="56" spans="1:7">
      <c r="A56" s="192"/>
      <c r="B56" s="152"/>
      <c r="C56" s="152"/>
      <c r="D56" s="153"/>
      <c r="E56" s="192"/>
      <c r="F56" s="192"/>
      <c r="G56" s="192"/>
    </row>
    <row r="57" spans="1:7">
      <c r="A57" s="132"/>
      <c r="B57" s="132"/>
      <c r="C57" s="132"/>
      <c r="D57" s="132"/>
      <c r="E57" s="132"/>
      <c r="F57" s="132"/>
      <c r="G57" s="132"/>
    </row>
    <row r="58" spans="1:7">
      <c r="A58" s="523"/>
      <c r="B58" s="523"/>
      <c r="C58" s="452" t="s">
        <v>33</v>
      </c>
      <c r="D58" s="452"/>
      <c r="E58" s="452"/>
      <c r="F58" s="492" t="s">
        <v>210</v>
      </c>
      <c r="G58" s="492"/>
    </row>
    <row r="59" spans="1:7">
      <c r="A59" s="523"/>
      <c r="B59" s="523"/>
      <c r="C59" s="452"/>
      <c r="D59" s="452"/>
      <c r="E59" s="452"/>
      <c r="F59" s="492" t="s">
        <v>211</v>
      </c>
      <c r="G59" s="492"/>
    </row>
    <row r="60" spans="1:7">
      <c r="A60" s="523"/>
      <c r="B60" s="523"/>
      <c r="C60" s="452"/>
      <c r="D60" s="452"/>
      <c r="E60" s="452"/>
      <c r="F60" s="528" t="s">
        <v>212</v>
      </c>
      <c r="G60" s="529"/>
    </row>
    <row r="61" spans="1:7" ht="13.5" thickBot="1">
      <c r="A61" s="192"/>
      <c r="B61" s="152"/>
      <c r="C61" s="152"/>
      <c r="D61" s="153"/>
      <c r="E61" s="192"/>
      <c r="F61" s="192"/>
      <c r="G61" s="192"/>
    </row>
    <row r="62" spans="1:7" ht="13.5" thickBot="1">
      <c r="A62" s="518" t="s">
        <v>14</v>
      </c>
      <c r="B62" s="521" t="s">
        <v>15</v>
      </c>
      <c r="C62" s="522"/>
      <c r="D62" s="518" t="s">
        <v>16</v>
      </c>
      <c r="E62" s="521" t="s">
        <v>403</v>
      </c>
      <c r="F62" s="522"/>
      <c r="G62" s="512" t="s">
        <v>18</v>
      </c>
    </row>
    <row r="63" spans="1:7">
      <c r="A63" s="519"/>
      <c r="B63" s="134" t="s">
        <v>19</v>
      </c>
      <c r="C63" s="134" t="s">
        <v>21</v>
      </c>
      <c r="D63" s="519"/>
      <c r="E63" s="518" t="s">
        <v>23</v>
      </c>
      <c r="F63" s="518" t="s">
        <v>24</v>
      </c>
      <c r="G63" s="513"/>
    </row>
    <row r="64" spans="1:7" ht="51.75" thickBot="1">
      <c r="A64" s="520"/>
      <c r="B64" s="136" t="s">
        <v>20</v>
      </c>
      <c r="C64" s="136" t="s">
        <v>22</v>
      </c>
      <c r="D64" s="520"/>
      <c r="E64" s="520"/>
      <c r="F64" s="520"/>
      <c r="G64" s="514"/>
    </row>
    <row r="65" spans="1:7" ht="51.75" thickBot="1">
      <c r="A65" s="512" t="s">
        <v>530</v>
      </c>
      <c r="B65" s="515" t="s">
        <v>376</v>
      </c>
      <c r="C65" s="515"/>
      <c r="D65" s="136" t="s">
        <v>25</v>
      </c>
      <c r="E65" s="125">
        <v>15</v>
      </c>
      <c r="F65" s="125">
        <v>0</v>
      </c>
      <c r="G65" s="125" t="s">
        <v>466</v>
      </c>
    </row>
    <row r="66" spans="1:7" ht="22.5" customHeight="1">
      <c r="A66" s="513"/>
      <c r="B66" s="516"/>
      <c r="C66" s="516"/>
      <c r="D66" s="515" t="s">
        <v>26</v>
      </c>
      <c r="E66" s="479">
        <v>5</v>
      </c>
      <c r="F66" s="479">
        <v>0</v>
      </c>
      <c r="G66" s="479" t="s">
        <v>415</v>
      </c>
    </row>
    <row r="67" spans="1:7" ht="30" customHeight="1" thickBot="1">
      <c r="A67" s="513"/>
      <c r="B67" s="516"/>
      <c r="C67" s="516"/>
      <c r="D67" s="517"/>
      <c r="E67" s="480"/>
      <c r="F67" s="480"/>
      <c r="G67" s="480"/>
    </row>
    <row r="68" spans="1:7" ht="29.25" customHeight="1" thickBot="1">
      <c r="A68" s="513"/>
      <c r="B68" s="516"/>
      <c r="C68" s="516"/>
      <c r="D68" s="136" t="s">
        <v>27</v>
      </c>
      <c r="E68" s="125">
        <v>0</v>
      </c>
      <c r="F68" s="125">
        <v>15</v>
      </c>
      <c r="G68" s="125"/>
    </row>
    <row r="69" spans="1:7" ht="28.5" customHeight="1" thickBot="1">
      <c r="A69" s="513"/>
      <c r="B69" s="516"/>
      <c r="C69" s="516"/>
      <c r="D69" s="136" t="s">
        <v>28</v>
      </c>
      <c r="E69" s="125">
        <v>10</v>
      </c>
      <c r="F69" s="125">
        <v>0</v>
      </c>
      <c r="G69" s="125" t="s">
        <v>531</v>
      </c>
    </row>
    <row r="70" spans="1:7" ht="51.75" thickBot="1">
      <c r="A70" s="513"/>
      <c r="B70" s="516"/>
      <c r="C70" s="516"/>
      <c r="D70" s="136" t="s">
        <v>29</v>
      </c>
      <c r="E70" s="125">
        <v>15</v>
      </c>
      <c r="F70" s="125">
        <v>0</v>
      </c>
      <c r="G70" s="125" t="s">
        <v>263</v>
      </c>
    </row>
    <row r="71" spans="1:7" ht="51.75" thickBot="1">
      <c r="A71" s="513"/>
      <c r="B71" s="516"/>
      <c r="C71" s="516"/>
      <c r="D71" s="136" t="s">
        <v>30</v>
      </c>
      <c r="E71" s="125">
        <v>10</v>
      </c>
      <c r="F71" s="125">
        <v>0</v>
      </c>
      <c r="G71" s="125" t="s">
        <v>532</v>
      </c>
    </row>
    <row r="72" spans="1:7" ht="39" thickBot="1">
      <c r="A72" s="513"/>
      <c r="B72" s="516"/>
      <c r="C72" s="516"/>
      <c r="D72" s="136" t="s">
        <v>31</v>
      </c>
      <c r="E72" s="125">
        <v>30</v>
      </c>
      <c r="F72" s="125"/>
      <c r="G72" s="125" t="s">
        <v>533</v>
      </c>
    </row>
    <row r="73" spans="1:7" ht="13.5" thickBot="1">
      <c r="A73" s="514"/>
      <c r="B73" s="517"/>
      <c r="C73" s="517"/>
      <c r="D73" s="194" t="s">
        <v>32</v>
      </c>
      <c r="E73" s="150">
        <v>100</v>
      </c>
      <c r="F73" s="150">
        <v>0</v>
      </c>
      <c r="G73" s="150"/>
    </row>
    <row r="74" spans="1:7">
      <c r="A74" s="192"/>
      <c r="B74" s="152"/>
      <c r="C74" s="152"/>
      <c r="D74" s="153"/>
      <c r="E74" s="192"/>
      <c r="F74" s="192"/>
      <c r="G74" s="192"/>
    </row>
    <row r="75" spans="1:7" ht="13.5" thickBot="1">
      <c r="A75" s="132"/>
      <c r="B75" s="132"/>
      <c r="C75" s="132"/>
      <c r="D75" s="132"/>
      <c r="E75" s="132"/>
      <c r="F75" s="132"/>
      <c r="G75" s="132"/>
    </row>
    <row r="76" spans="1:7">
      <c r="A76" s="500" t="s">
        <v>177</v>
      </c>
      <c r="B76" s="501"/>
      <c r="C76" s="502"/>
      <c r="D76" s="506" t="s">
        <v>178</v>
      </c>
      <c r="E76" s="507"/>
      <c r="F76" s="507"/>
      <c r="G76" s="508"/>
    </row>
    <row r="77" spans="1:7">
      <c r="A77" s="503"/>
      <c r="B77" s="504"/>
      <c r="C77" s="505"/>
      <c r="D77" s="509" t="s">
        <v>179</v>
      </c>
      <c r="E77" s="510"/>
      <c r="F77" s="510"/>
      <c r="G77" s="511"/>
    </row>
    <row r="78" spans="1:7">
      <c r="A78" s="503"/>
      <c r="B78" s="504"/>
      <c r="C78" s="505"/>
      <c r="D78" s="509" t="s">
        <v>180</v>
      </c>
      <c r="E78" s="510"/>
      <c r="F78" s="510"/>
      <c r="G78" s="511"/>
    </row>
    <row r="79" spans="1:7">
      <c r="A79" s="540" t="s">
        <v>181</v>
      </c>
      <c r="B79" s="541"/>
      <c r="C79" s="542"/>
      <c r="D79" s="493">
        <v>0</v>
      </c>
      <c r="E79" s="494"/>
      <c r="F79" s="494"/>
      <c r="G79" s="495"/>
    </row>
    <row r="80" spans="1:7">
      <c r="A80" s="540" t="s">
        <v>182</v>
      </c>
      <c r="B80" s="541"/>
      <c r="C80" s="542"/>
      <c r="D80" s="493">
        <v>1</v>
      </c>
      <c r="E80" s="494"/>
      <c r="F80" s="494"/>
      <c r="G80" s="495"/>
    </row>
    <row r="81" spans="1:7" ht="13.5" thickBot="1">
      <c r="A81" s="543" t="s">
        <v>183</v>
      </c>
      <c r="B81" s="544"/>
      <c r="C81" s="545"/>
      <c r="D81" s="496">
        <v>2</v>
      </c>
      <c r="E81" s="497"/>
      <c r="F81" s="497"/>
      <c r="G81" s="498"/>
    </row>
    <row r="82" spans="1:7">
      <c r="A82" s="132"/>
      <c r="B82" s="132"/>
      <c r="C82" s="132"/>
      <c r="D82" s="132"/>
      <c r="E82" s="132"/>
      <c r="F82" s="132"/>
      <c r="G82" s="132"/>
    </row>
    <row r="83" spans="1:7">
      <c r="A83" s="499" t="s">
        <v>452</v>
      </c>
      <c r="B83" s="499"/>
      <c r="C83" s="499"/>
      <c r="D83" s="499"/>
      <c r="E83" s="499"/>
      <c r="F83" s="499"/>
      <c r="G83" s="499"/>
    </row>
  </sheetData>
  <mergeCells count="87">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G47:G48"/>
    <mergeCell ref="A58:B60"/>
    <mergeCell ref="C58:E60"/>
    <mergeCell ref="F58:G58"/>
    <mergeCell ref="F59:G59"/>
    <mergeCell ref="F60:G60"/>
    <mergeCell ref="A46:A54"/>
    <mergeCell ref="B46:B54"/>
    <mergeCell ref="C46:C54"/>
    <mergeCell ref="D47:D48"/>
    <mergeCell ref="E47:E48"/>
    <mergeCell ref="F47:F48"/>
    <mergeCell ref="A62:A64"/>
    <mergeCell ref="B62:C62"/>
    <mergeCell ref="D62:D64"/>
    <mergeCell ref="E62:F62"/>
    <mergeCell ref="G62:G64"/>
    <mergeCell ref="E63:E64"/>
    <mergeCell ref="F63:F64"/>
    <mergeCell ref="A79:C79"/>
    <mergeCell ref="D79:G79"/>
    <mergeCell ref="A65:A73"/>
    <mergeCell ref="B65:B73"/>
    <mergeCell ref="C65:C73"/>
    <mergeCell ref="D66:D67"/>
    <mergeCell ref="E66:E67"/>
    <mergeCell ref="F66:F67"/>
    <mergeCell ref="G66:G67"/>
    <mergeCell ref="A76:C78"/>
    <mergeCell ref="D76:G76"/>
    <mergeCell ref="D77:G77"/>
    <mergeCell ref="D78:G78"/>
    <mergeCell ref="A80:C80"/>
    <mergeCell ref="D80:G80"/>
    <mergeCell ref="A81:C81"/>
    <mergeCell ref="D81:G81"/>
    <mergeCell ref="A83:G83"/>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I83"/>
  <sheetViews>
    <sheetView topLeftCell="A69" workbookViewId="0">
      <selection activeCell="H59" sqref="H59"/>
    </sheetView>
  </sheetViews>
  <sheetFormatPr baseColWidth="10" defaultRowHeight="12.75"/>
  <cols>
    <col min="1" max="3" width="13.42578125" customWidth="1"/>
    <col min="4" max="4" width="22.42578125" customWidth="1"/>
    <col min="7" max="7" width="21.140625" customWidth="1"/>
  </cols>
  <sheetData>
    <row r="1" spans="1:9" ht="15.75" customHeight="1">
      <c r="A1" s="523"/>
      <c r="B1" s="523"/>
      <c r="C1" s="452" t="s">
        <v>33</v>
      </c>
      <c r="D1" s="452"/>
      <c r="E1" s="452"/>
      <c r="F1" s="492" t="s">
        <v>210</v>
      </c>
      <c r="G1" s="492"/>
    </row>
    <row r="2" spans="1:9" ht="15.75" customHeight="1">
      <c r="A2" s="523"/>
      <c r="B2" s="523"/>
      <c r="C2" s="452"/>
      <c r="D2" s="452"/>
      <c r="E2" s="452"/>
      <c r="F2" s="492" t="s">
        <v>216</v>
      </c>
      <c r="G2" s="492"/>
    </row>
    <row r="3" spans="1:9" ht="15.75" customHeight="1">
      <c r="A3" s="523"/>
      <c r="B3" s="523"/>
      <c r="C3" s="452"/>
      <c r="D3" s="452"/>
      <c r="E3" s="452"/>
      <c r="F3" s="528" t="s">
        <v>963</v>
      </c>
      <c r="G3" s="529"/>
    </row>
    <row r="4" spans="1:9" ht="13.5" thickBot="1">
      <c r="A4" s="132"/>
      <c r="B4" s="132"/>
      <c r="C4" s="132"/>
      <c r="D4" s="132"/>
      <c r="E4" s="132"/>
      <c r="F4" s="132"/>
      <c r="G4" s="132"/>
    </row>
    <row r="5" spans="1:9" ht="13.5" thickBot="1">
      <c r="A5" s="518" t="s">
        <v>14</v>
      </c>
      <c r="B5" s="521" t="s">
        <v>15</v>
      </c>
      <c r="C5" s="522"/>
      <c r="D5" s="518" t="s">
        <v>16</v>
      </c>
      <c r="E5" s="521" t="s">
        <v>403</v>
      </c>
      <c r="F5" s="522"/>
      <c r="G5" s="512" t="s">
        <v>18</v>
      </c>
    </row>
    <row r="6" spans="1:9">
      <c r="A6" s="519"/>
      <c r="B6" s="134" t="s">
        <v>19</v>
      </c>
      <c r="C6" s="134" t="s">
        <v>21</v>
      </c>
      <c r="D6" s="519"/>
      <c r="E6" s="518" t="s">
        <v>23</v>
      </c>
      <c r="F6" s="518" t="s">
        <v>24</v>
      </c>
      <c r="G6" s="513"/>
      <c r="I6" s="65"/>
    </row>
    <row r="7" spans="1:9" ht="51.75" thickBot="1">
      <c r="A7" s="520"/>
      <c r="B7" s="136" t="s">
        <v>20</v>
      </c>
      <c r="C7" s="136" t="s">
        <v>22</v>
      </c>
      <c r="D7" s="520"/>
      <c r="E7" s="520"/>
      <c r="F7" s="520"/>
      <c r="G7" s="514"/>
      <c r="I7" s="137"/>
    </row>
    <row r="8" spans="1:9" ht="51.75" thickBot="1">
      <c r="A8" s="512" t="s">
        <v>320</v>
      </c>
      <c r="B8" s="515" t="s">
        <v>376</v>
      </c>
      <c r="C8" s="515"/>
      <c r="D8" s="141" t="s">
        <v>25</v>
      </c>
      <c r="E8" s="124">
        <v>15</v>
      </c>
      <c r="F8" s="124">
        <v>0</v>
      </c>
      <c r="G8" s="124" t="s">
        <v>534</v>
      </c>
      <c r="I8" s="137"/>
    </row>
    <row r="9" spans="1:9" ht="44.25" customHeight="1">
      <c r="A9" s="513"/>
      <c r="B9" s="516"/>
      <c r="C9" s="516"/>
      <c r="D9" s="515" t="s">
        <v>26</v>
      </c>
      <c r="E9" s="479">
        <v>5</v>
      </c>
      <c r="F9" s="479">
        <v>0</v>
      </c>
      <c r="G9" s="479" t="s">
        <v>535</v>
      </c>
      <c r="I9" s="137"/>
    </row>
    <row r="10" spans="1:9" ht="13.5" thickBot="1">
      <c r="A10" s="513"/>
      <c r="B10" s="516"/>
      <c r="C10" s="516"/>
      <c r="D10" s="517"/>
      <c r="E10" s="480"/>
      <c r="F10" s="480"/>
      <c r="G10" s="480"/>
      <c r="I10" s="137"/>
    </row>
    <row r="11" spans="1:9" ht="18.75" customHeight="1" thickBot="1">
      <c r="A11" s="513"/>
      <c r="B11" s="516"/>
      <c r="C11" s="516"/>
      <c r="D11" s="136" t="s">
        <v>27</v>
      </c>
      <c r="E11" s="125">
        <v>0</v>
      </c>
      <c r="F11" s="125">
        <v>15</v>
      </c>
      <c r="G11" s="125"/>
    </row>
    <row r="12" spans="1:9" ht="21" customHeight="1" thickBot="1">
      <c r="A12" s="513"/>
      <c r="B12" s="516"/>
      <c r="C12" s="516"/>
      <c r="D12" s="136" t="s">
        <v>28</v>
      </c>
      <c r="E12" s="125">
        <v>10</v>
      </c>
      <c r="F12" s="125">
        <v>0</v>
      </c>
      <c r="G12" s="125" t="s">
        <v>422</v>
      </c>
    </row>
    <row r="13" spans="1:9" ht="51.75" thickBot="1">
      <c r="A13" s="513"/>
      <c r="B13" s="516"/>
      <c r="C13" s="516"/>
      <c r="D13" s="136" t="s">
        <v>29</v>
      </c>
      <c r="E13" s="125">
        <v>15</v>
      </c>
      <c r="F13" s="125">
        <v>0</v>
      </c>
      <c r="G13" s="125" t="s">
        <v>257</v>
      </c>
    </row>
    <row r="14" spans="1:9" ht="51.75" thickBot="1">
      <c r="A14" s="513"/>
      <c r="B14" s="516"/>
      <c r="C14" s="516"/>
      <c r="D14" s="136" t="s">
        <v>30</v>
      </c>
      <c r="E14" s="125">
        <v>10</v>
      </c>
      <c r="F14" s="125">
        <v>0</v>
      </c>
      <c r="G14" s="125" t="s">
        <v>422</v>
      </c>
    </row>
    <row r="15" spans="1:9" ht="39" thickBot="1">
      <c r="A15" s="513"/>
      <c r="B15" s="516"/>
      <c r="C15" s="516"/>
      <c r="D15" s="136" t="s">
        <v>31</v>
      </c>
      <c r="E15" s="125">
        <v>30</v>
      </c>
      <c r="F15" s="125">
        <v>0</v>
      </c>
      <c r="G15" s="125" t="s">
        <v>536</v>
      </c>
    </row>
    <row r="16" spans="1:9" ht="13.5" thickBot="1">
      <c r="A16" s="514"/>
      <c r="B16" s="517"/>
      <c r="C16" s="517"/>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23"/>
      <c r="B20" s="523"/>
      <c r="C20" s="452" t="s">
        <v>33</v>
      </c>
      <c r="D20" s="452"/>
      <c r="E20" s="452"/>
      <c r="F20" s="492" t="s">
        <v>210</v>
      </c>
      <c r="G20" s="492"/>
    </row>
    <row r="21" spans="1:7" ht="15.75" customHeight="1">
      <c r="A21" s="523"/>
      <c r="B21" s="523"/>
      <c r="C21" s="452"/>
      <c r="D21" s="452"/>
      <c r="E21" s="452"/>
      <c r="F21" s="492" t="s">
        <v>216</v>
      </c>
      <c r="G21" s="492"/>
    </row>
    <row r="22" spans="1:7" ht="17.25" customHeight="1">
      <c r="A22" s="523"/>
      <c r="B22" s="523"/>
      <c r="C22" s="452"/>
      <c r="D22" s="452"/>
      <c r="E22" s="452"/>
      <c r="F22" s="528" t="s">
        <v>963</v>
      </c>
      <c r="G22" s="529"/>
    </row>
    <row r="23" spans="1:7" ht="13.5" thickBot="1">
      <c r="A23" s="192"/>
      <c r="B23" s="152"/>
      <c r="C23" s="152"/>
      <c r="D23" s="153"/>
      <c r="E23" s="192"/>
      <c r="F23" s="192"/>
      <c r="G23" s="192"/>
    </row>
    <row r="24" spans="1:7" ht="13.5" thickBot="1">
      <c r="A24" s="518" t="s">
        <v>14</v>
      </c>
      <c r="B24" s="521" t="s">
        <v>15</v>
      </c>
      <c r="C24" s="522"/>
      <c r="D24" s="518" t="s">
        <v>16</v>
      </c>
      <c r="E24" s="521" t="s">
        <v>403</v>
      </c>
      <c r="F24" s="522"/>
      <c r="G24" s="512" t="s">
        <v>18</v>
      </c>
    </row>
    <row r="25" spans="1:7">
      <c r="A25" s="519"/>
      <c r="B25" s="134" t="s">
        <v>19</v>
      </c>
      <c r="C25" s="134" t="s">
        <v>21</v>
      </c>
      <c r="D25" s="519"/>
      <c r="E25" s="518" t="s">
        <v>23</v>
      </c>
      <c r="F25" s="518" t="s">
        <v>24</v>
      </c>
      <c r="G25" s="513"/>
    </row>
    <row r="26" spans="1:7" ht="51.75" thickBot="1">
      <c r="A26" s="520"/>
      <c r="B26" s="136" t="s">
        <v>20</v>
      </c>
      <c r="C26" s="136" t="s">
        <v>22</v>
      </c>
      <c r="D26" s="520"/>
      <c r="E26" s="520"/>
      <c r="F26" s="520"/>
      <c r="G26" s="514"/>
    </row>
    <row r="27" spans="1:7" ht="51.75" thickBot="1">
      <c r="A27" s="512" t="s">
        <v>321</v>
      </c>
      <c r="B27" s="515" t="s">
        <v>376</v>
      </c>
      <c r="C27" s="515"/>
      <c r="D27" s="136" t="s">
        <v>25</v>
      </c>
      <c r="E27" s="125">
        <v>15</v>
      </c>
      <c r="F27" s="125">
        <v>0</v>
      </c>
      <c r="G27" s="124" t="s">
        <v>534</v>
      </c>
    </row>
    <row r="28" spans="1:7">
      <c r="A28" s="513"/>
      <c r="B28" s="516"/>
      <c r="C28" s="516"/>
      <c r="D28" s="515" t="s">
        <v>26</v>
      </c>
      <c r="E28" s="479">
        <v>5</v>
      </c>
      <c r="F28" s="479">
        <v>0</v>
      </c>
      <c r="G28" s="479" t="s">
        <v>535</v>
      </c>
    </row>
    <row r="29" spans="1:7" ht="13.5" thickBot="1">
      <c r="A29" s="513"/>
      <c r="B29" s="516"/>
      <c r="C29" s="516"/>
      <c r="D29" s="517"/>
      <c r="E29" s="480"/>
      <c r="F29" s="480"/>
      <c r="G29" s="480"/>
    </row>
    <row r="30" spans="1:7" ht="13.5" thickBot="1">
      <c r="A30" s="513"/>
      <c r="B30" s="516"/>
      <c r="C30" s="516"/>
      <c r="D30" s="136" t="s">
        <v>27</v>
      </c>
      <c r="E30" s="125">
        <v>15</v>
      </c>
      <c r="F30" s="125">
        <v>0</v>
      </c>
      <c r="G30" s="125"/>
    </row>
    <row r="31" spans="1:7" ht="13.5" thickBot="1">
      <c r="A31" s="513"/>
      <c r="B31" s="516"/>
      <c r="C31" s="516"/>
      <c r="D31" s="136" t="s">
        <v>28</v>
      </c>
      <c r="E31" s="125">
        <v>10</v>
      </c>
      <c r="F31" s="125">
        <v>0</v>
      </c>
      <c r="G31" s="125" t="s">
        <v>422</v>
      </c>
    </row>
    <row r="32" spans="1:7" ht="51.75" thickBot="1">
      <c r="A32" s="513"/>
      <c r="B32" s="516"/>
      <c r="C32" s="516"/>
      <c r="D32" s="136" t="s">
        <v>29</v>
      </c>
      <c r="E32" s="125">
        <v>15</v>
      </c>
      <c r="F32" s="125">
        <v>0</v>
      </c>
      <c r="G32" s="125" t="s">
        <v>257</v>
      </c>
    </row>
    <row r="33" spans="1:7" ht="51.75" thickBot="1">
      <c r="A33" s="513"/>
      <c r="B33" s="516"/>
      <c r="C33" s="516"/>
      <c r="D33" s="136" t="s">
        <v>30</v>
      </c>
      <c r="E33" s="125">
        <v>10</v>
      </c>
      <c r="F33" s="125">
        <v>0</v>
      </c>
      <c r="G33" s="125" t="s">
        <v>422</v>
      </c>
    </row>
    <row r="34" spans="1:7" ht="39" thickBot="1">
      <c r="A34" s="513"/>
      <c r="B34" s="516"/>
      <c r="C34" s="516"/>
      <c r="D34" s="136" t="s">
        <v>31</v>
      </c>
      <c r="E34" s="125">
        <v>30</v>
      </c>
      <c r="F34" s="125"/>
      <c r="G34" s="125" t="s">
        <v>536</v>
      </c>
    </row>
    <row r="35" spans="1:7" ht="13.5" thickBot="1">
      <c r="A35" s="514"/>
      <c r="B35" s="517"/>
      <c r="C35" s="517"/>
      <c r="D35" s="194" t="s">
        <v>32</v>
      </c>
      <c r="E35" s="150">
        <v>100</v>
      </c>
      <c r="F35" s="150">
        <v>0</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23"/>
      <c r="B39" s="523"/>
      <c r="C39" s="452" t="s">
        <v>33</v>
      </c>
      <c r="D39" s="452"/>
      <c r="E39" s="452"/>
      <c r="F39" s="492" t="s">
        <v>210</v>
      </c>
      <c r="G39" s="492"/>
    </row>
    <row r="40" spans="1:7" ht="15.75" customHeight="1">
      <c r="A40" s="523"/>
      <c r="B40" s="523"/>
      <c r="C40" s="452"/>
      <c r="D40" s="452"/>
      <c r="E40" s="452"/>
      <c r="F40" s="492" t="s">
        <v>216</v>
      </c>
      <c r="G40" s="492"/>
    </row>
    <row r="41" spans="1:7" ht="15.75" customHeight="1">
      <c r="A41" s="523"/>
      <c r="B41" s="523"/>
      <c r="C41" s="452"/>
      <c r="D41" s="452"/>
      <c r="E41" s="452"/>
      <c r="F41" s="528" t="s">
        <v>963</v>
      </c>
      <c r="G41" s="529"/>
    </row>
    <row r="42" spans="1:7" ht="13.5" thickBot="1">
      <c r="A42" s="192"/>
      <c r="B42" s="152"/>
      <c r="C42" s="152"/>
      <c r="D42" s="153"/>
      <c r="E42" s="192"/>
      <c r="F42" s="192"/>
      <c r="G42" s="192"/>
    </row>
    <row r="43" spans="1:7" ht="13.5" thickBot="1">
      <c r="A43" s="518" t="s">
        <v>14</v>
      </c>
      <c r="B43" s="521" t="s">
        <v>15</v>
      </c>
      <c r="C43" s="522"/>
      <c r="D43" s="518" t="s">
        <v>16</v>
      </c>
      <c r="E43" s="521" t="s">
        <v>403</v>
      </c>
      <c r="F43" s="522"/>
      <c r="G43" s="512" t="s">
        <v>18</v>
      </c>
    </row>
    <row r="44" spans="1:7">
      <c r="A44" s="519"/>
      <c r="B44" s="134" t="s">
        <v>19</v>
      </c>
      <c r="C44" s="134" t="s">
        <v>21</v>
      </c>
      <c r="D44" s="519"/>
      <c r="E44" s="518" t="s">
        <v>23</v>
      </c>
      <c r="F44" s="518" t="s">
        <v>24</v>
      </c>
      <c r="G44" s="513"/>
    </row>
    <row r="45" spans="1:7" ht="51.75" thickBot="1">
      <c r="A45" s="520"/>
      <c r="B45" s="136" t="s">
        <v>20</v>
      </c>
      <c r="C45" s="136" t="s">
        <v>22</v>
      </c>
      <c r="D45" s="520"/>
      <c r="E45" s="520"/>
      <c r="F45" s="520"/>
      <c r="G45" s="514"/>
    </row>
    <row r="46" spans="1:7" ht="57" customHeight="1" thickBot="1">
      <c r="A46" s="512" t="s">
        <v>322</v>
      </c>
      <c r="B46" s="515" t="s">
        <v>376</v>
      </c>
      <c r="C46" s="515"/>
      <c r="D46" s="136" t="s">
        <v>25</v>
      </c>
      <c r="E46" s="125">
        <v>15</v>
      </c>
      <c r="F46" s="125">
        <v>0</v>
      </c>
      <c r="G46" s="125" t="s">
        <v>534</v>
      </c>
    </row>
    <row r="47" spans="1:7">
      <c r="A47" s="513"/>
      <c r="B47" s="516"/>
      <c r="C47" s="516"/>
      <c r="D47" s="515" t="s">
        <v>26</v>
      </c>
      <c r="E47" s="479">
        <v>5</v>
      </c>
      <c r="F47" s="479">
        <v>0</v>
      </c>
      <c r="G47" s="479" t="s">
        <v>296</v>
      </c>
    </row>
    <row r="48" spans="1:7" ht="13.5" thickBot="1">
      <c r="A48" s="513"/>
      <c r="B48" s="516"/>
      <c r="C48" s="516"/>
      <c r="D48" s="517"/>
      <c r="E48" s="480"/>
      <c r="F48" s="480"/>
      <c r="G48" s="480"/>
    </row>
    <row r="49" spans="1:7" ht="13.5" thickBot="1">
      <c r="A49" s="513"/>
      <c r="B49" s="516"/>
      <c r="C49" s="516"/>
      <c r="D49" s="136" t="s">
        <v>27</v>
      </c>
      <c r="E49" s="125">
        <v>0</v>
      </c>
      <c r="F49" s="125">
        <v>15</v>
      </c>
      <c r="G49" s="125"/>
    </row>
    <row r="50" spans="1:7" ht="33" customHeight="1" thickBot="1">
      <c r="A50" s="513"/>
      <c r="B50" s="516"/>
      <c r="C50" s="516"/>
      <c r="D50" s="136" t="s">
        <v>28</v>
      </c>
      <c r="E50" s="125">
        <v>10</v>
      </c>
      <c r="F50" s="125">
        <v>0</v>
      </c>
      <c r="G50" s="125" t="s">
        <v>537</v>
      </c>
    </row>
    <row r="51" spans="1:7" ht="51.75" thickBot="1">
      <c r="A51" s="513"/>
      <c r="B51" s="516"/>
      <c r="C51" s="516"/>
      <c r="D51" s="136" t="s">
        <v>29</v>
      </c>
      <c r="E51" s="125">
        <v>15</v>
      </c>
      <c r="F51" s="125">
        <v>0</v>
      </c>
      <c r="G51" s="125" t="s">
        <v>263</v>
      </c>
    </row>
    <row r="52" spans="1:7" ht="51.75" thickBot="1">
      <c r="A52" s="513"/>
      <c r="B52" s="516"/>
      <c r="C52" s="516"/>
      <c r="D52" s="136" t="s">
        <v>30</v>
      </c>
      <c r="E52" s="125">
        <v>10</v>
      </c>
      <c r="F52" s="125">
        <v>0</v>
      </c>
      <c r="G52" s="125" t="s">
        <v>537</v>
      </c>
    </row>
    <row r="53" spans="1:7" ht="39" thickBot="1">
      <c r="A53" s="513"/>
      <c r="B53" s="516"/>
      <c r="C53" s="516"/>
      <c r="D53" s="136" t="s">
        <v>31</v>
      </c>
      <c r="E53" s="125">
        <v>30</v>
      </c>
      <c r="F53" s="125"/>
      <c r="G53" s="125" t="s">
        <v>475</v>
      </c>
    </row>
    <row r="54" spans="1:7" ht="13.5" thickBot="1">
      <c r="A54" s="514"/>
      <c r="B54" s="517"/>
      <c r="C54" s="517"/>
      <c r="D54" s="194" t="s">
        <v>32</v>
      </c>
      <c r="E54" s="150">
        <v>85</v>
      </c>
      <c r="F54" s="150">
        <v>15</v>
      </c>
      <c r="G54" s="150"/>
    </row>
    <row r="55" spans="1:7">
      <c r="A55" s="192"/>
      <c r="B55" s="152"/>
      <c r="C55" s="152"/>
      <c r="D55" s="153"/>
      <c r="E55" s="192"/>
      <c r="F55" s="192"/>
      <c r="G55" s="192"/>
    </row>
    <row r="56" spans="1:7">
      <c r="A56" s="192"/>
      <c r="B56" s="152"/>
      <c r="C56" s="152"/>
      <c r="D56" s="153"/>
      <c r="E56" s="192"/>
      <c r="F56" s="192"/>
      <c r="G56" s="192"/>
    </row>
    <row r="57" spans="1:7">
      <c r="A57" s="132"/>
      <c r="B57" s="132"/>
      <c r="C57" s="132"/>
      <c r="D57" s="132"/>
      <c r="E57" s="132"/>
      <c r="F57" s="132"/>
      <c r="G57" s="132"/>
    </row>
    <row r="58" spans="1:7" ht="15.75" customHeight="1">
      <c r="A58" s="523"/>
      <c r="B58" s="523"/>
      <c r="C58" s="452" t="s">
        <v>33</v>
      </c>
      <c r="D58" s="452"/>
      <c r="E58" s="452"/>
      <c r="F58" s="492" t="s">
        <v>210</v>
      </c>
      <c r="G58" s="492"/>
    </row>
    <row r="59" spans="1:7" ht="15.75" customHeight="1">
      <c r="A59" s="523"/>
      <c r="B59" s="523"/>
      <c r="C59" s="452"/>
      <c r="D59" s="452"/>
      <c r="E59" s="452"/>
      <c r="F59" s="492" t="s">
        <v>216</v>
      </c>
      <c r="G59" s="492"/>
    </row>
    <row r="60" spans="1:7" ht="15.75" customHeight="1">
      <c r="A60" s="523"/>
      <c r="B60" s="523"/>
      <c r="C60" s="452"/>
      <c r="D60" s="452"/>
      <c r="E60" s="452"/>
      <c r="F60" s="528" t="s">
        <v>963</v>
      </c>
      <c r="G60" s="529"/>
    </row>
    <row r="61" spans="1:7" ht="13.5" thickBot="1">
      <c r="A61" s="192"/>
      <c r="B61" s="152"/>
      <c r="C61" s="152"/>
      <c r="D61" s="153"/>
      <c r="E61" s="192"/>
      <c r="F61" s="192"/>
      <c r="G61" s="192"/>
    </row>
    <row r="62" spans="1:7" ht="13.5" thickBot="1">
      <c r="A62" s="518" t="s">
        <v>14</v>
      </c>
      <c r="B62" s="521" t="s">
        <v>15</v>
      </c>
      <c r="C62" s="522"/>
      <c r="D62" s="518" t="s">
        <v>16</v>
      </c>
      <c r="E62" s="521" t="s">
        <v>403</v>
      </c>
      <c r="F62" s="522"/>
      <c r="G62" s="512" t="s">
        <v>18</v>
      </c>
    </row>
    <row r="63" spans="1:7">
      <c r="A63" s="519"/>
      <c r="B63" s="134" t="s">
        <v>19</v>
      </c>
      <c r="C63" s="134" t="s">
        <v>21</v>
      </c>
      <c r="D63" s="519"/>
      <c r="E63" s="518" t="s">
        <v>23</v>
      </c>
      <c r="F63" s="518" t="s">
        <v>24</v>
      </c>
      <c r="G63" s="513"/>
    </row>
    <row r="64" spans="1:7" ht="51.75" thickBot="1">
      <c r="A64" s="520"/>
      <c r="B64" s="136" t="s">
        <v>20</v>
      </c>
      <c r="C64" s="136" t="s">
        <v>22</v>
      </c>
      <c r="D64" s="520"/>
      <c r="E64" s="520"/>
      <c r="F64" s="520"/>
      <c r="G64" s="514"/>
    </row>
    <row r="65" spans="1:7" ht="59.25" customHeight="1" thickBot="1">
      <c r="A65" s="512" t="s">
        <v>323</v>
      </c>
      <c r="B65" s="515" t="s">
        <v>376</v>
      </c>
      <c r="C65" s="515"/>
      <c r="D65" s="136" t="s">
        <v>25</v>
      </c>
      <c r="E65" s="150">
        <v>0</v>
      </c>
      <c r="F65" s="150">
        <v>15</v>
      </c>
      <c r="G65" s="125" t="s">
        <v>538</v>
      </c>
    </row>
    <row r="66" spans="1:7" ht="33" customHeight="1">
      <c r="A66" s="513"/>
      <c r="B66" s="516"/>
      <c r="C66" s="516"/>
      <c r="D66" s="515" t="s">
        <v>26</v>
      </c>
      <c r="E66" s="512">
        <v>5</v>
      </c>
      <c r="F66" s="512">
        <v>0</v>
      </c>
      <c r="G66" s="479" t="s">
        <v>296</v>
      </c>
    </row>
    <row r="67" spans="1:7" ht="30.75" customHeight="1" thickBot="1">
      <c r="A67" s="513"/>
      <c r="B67" s="516"/>
      <c r="C67" s="516"/>
      <c r="D67" s="517"/>
      <c r="E67" s="514"/>
      <c r="F67" s="514"/>
      <c r="G67" s="480"/>
    </row>
    <row r="68" spans="1:7" ht="13.5" thickBot="1">
      <c r="A68" s="513"/>
      <c r="B68" s="516"/>
      <c r="C68" s="516"/>
      <c r="D68" s="136" t="s">
        <v>27</v>
      </c>
      <c r="E68" s="150">
        <v>0</v>
      </c>
      <c r="F68" s="150">
        <v>15</v>
      </c>
      <c r="G68" s="125"/>
    </row>
    <row r="69" spans="1:7" ht="39" thickBot="1">
      <c r="A69" s="513"/>
      <c r="B69" s="516"/>
      <c r="C69" s="516"/>
      <c r="D69" s="136" t="s">
        <v>28</v>
      </c>
      <c r="E69" s="150">
        <v>0</v>
      </c>
      <c r="F69" s="150">
        <v>10</v>
      </c>
      <c r="G69" s="125" t="s">
        <v>539</v>
      </c>
    </row>
    <row r="70" spans="1:7" ht="51.75" thickBot="1">
      <c r="A70" s="513"/>
      <c r="B70" s="516"/>
      <c r="C70" s="516"/>
      <c r="D70" s="136" t="s">
        <v>29</v>
      </c>
      <c r="E70" s="150">
        <v>0</v>
      </c>
      <c r="F70" s="150">
        <v>15</v>
      </c>
      <c r="G70" s="125" t="s">
        <v>539</v>
      </c>
    </row>
    <row r="71" spans="1:7" ht="51.75" thickBot="1">
      <c r="A71" s="513"/>
      <c r="B71" s="516"/>
      <c r="C71" s="516"/>
      <c r="D71" s="136" t="s">
        <v>30</v>
      </c>
      <c r="E71" s="150">
        <v>0</v>
      </c>
      <c r="F71" s="150">
        <v>10</v>
      </c>
      <c r="G71" s="125" t="s">
        <v>539</v>
      </c>
    </row>
    <row r="72" spans="1:7" ht="44.25" customHeight="1" thickBot="1">
      <c r="A72" s="513"/>
      <c r="B72" s="516"/>
      <c r="C72" s="516"/>
      <c r="D72" s="136" t="s">
        <v>31</v>
      </c>
      <c r="E72" s="150">
        <v>0</v>
      </c>
      <c r="F72" s="150">
        <v>30</v>
      </c>
      <c r="G72" s="125" t="s">
        <v>536</v>
      </c>
    </row>
    <row r="73" spans="1:7" ht="13.5" thickBot="1">
      <c r="A73" s="514"/>
      <c r="B73" s="517"/>
      <c r="C73" s="517"/>
      <c r="D73" s="194" t="s">
        <v>32</v>
      </c>
      <c r="E73" s="150">
        <v>5</v>
      </c>
      <c r="F73" s="150">
        <v>95</v>
      </c>
      <c r="G73" s="150"/>
    </row>
    <row r="74" spans="1:7">
      <c r="A74" s="192"/>
      <c r="B74" s="152"/>
      <c r="C74" s="152"/>
      <c r="D74" s="153"/>
      <c r="E74" s="192"/>
      <c r="F74" s="192"/>
      <c r="G74" s="192"/>
    </row>
    <row r="75" spans="1:7" ht="13.5" thickBot="1">
      <c r="A75" s="132"/>
      <c r="B75" s="132"/>
      <c r="C75" s="132"/>
      <c r="D75" s="132"/>
      <c r="E75" s="132"/>
      <c r="F75" s="132"/>
      <c r="G75" s="132"/>
    </row>
    <row r="76" spans="1:7">
      <c r="A76" s="500" t="s">
        <v>177</v>
      </c>
      <c r="B76" s="501"/>
      <c r="C76" s="502"/>
      <c r="D76" s="506" t="s">
        <v>178</v>
      </c>
      <c r="E76" s="507"/>
      <c r="F76" s="507"/>
      <c r="G76" s="508"/>
    </row>
    <row r="77" spans="1:7">
      <c r="A77" s="503"/>
      <c r="B77" s="504"/>
      <c r="C77" s="505"/>
      <c r="D77" s="509" t="s">
        <v>179</v>
      </c>
      <c r="E77" s="510"/>
      <c r="F77" s="510"/>
      <c r="G77" s="511"/>
    </row>
    <row r="78" spans="1:7">
      <c r="A78" s="503"/>
      <c r="B78" s="504"/>
      <c r="C78" s="505"/>
      <c r="D78" s="509" t="s">
        <v>180</v>
      </c>
      <c r="E78" s="510"/>
      <c r="F78" s="510"/>
      <c r="G78" s="511"/>
    </row>
    <row r="79" spans="1:7">
      <c r="A79" s="540" t="s">
        <v>181</v>
      </c>
      <c r="B79" s="541"/>
      <c r="C79" s="542"/>
      <c r="D79" s="493">
        <v>0</v>
      </c>
      <c r="E79" s="494"/>
      <c r="F79" s="494"/>
      <c r="G79" s="495"/>
    </row>
    <row r="80" spans="1:7">
      <c r="A80" s="540" t="s">
        <v>182</v>
      </c>
      <c r="B80" s="541"/>
      <c r="C80" s="542"/>
      <c r="D80" s="493">
        <v>1</v>
      </c>
      <c r="E80" s="494"/>
      <c r="F80" s="494"/>
      <c r="G80" s="495"/>
    </row>
    <row r="81" spans="1:7" ht="13.5" thickBot="1">
      <c r="A81" s="543" t="s">
        <v>183</v>
      </c>
      <c r="B81" s="544"/>
      <c r="C81" s="545"/>
      <c r="D81" s="496">
        <v>2</v>
      </c>
      <c r="E81" s="497"/>
      <c r="F81" s="497"/>
      <c r="G81" s="498"/>
    </row>
    <row r="82" spans="1:7">
      <c r="A82" s="132"/>
      <c r="B82" s="132"/>
      <c r="C82" s="132"/>
      <c r="D82" s="132"/>
      <c r="E82" s="132"/>
      <c r="F82" s="132"/>
      <c r="G82" s="132"/>
    </row>
    <row r="83" spans="1:7">
      <c r="A83" s="499" t="s">
        <v>452</v>
      </c>
      <c r="B83" s="499"/>
      <c r="C83" s="499"/>
      <c r="D83" s="499"/>
      <c r="E83" s="499"/>
      <c r="F83" s="499"/>
      <c r="G83" s="499"/>
    </row>
  </sheetData>
  <mergeCells count="87">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G47:G48"/>
    <mergeCell ref="A58:B60"/>
    <mergeCell ref="C58:E60"/>
    <mergeCell ref="F58:G58"/>
    <mergeCell ref="F59:G59"/>
    <mergeCell ref="F60:G60"/>
    <mergeCell ref="A46:A54"/>
    <mergeCell ref="B46:B54"/>
    <mergeCell ref="C46:C54"/>
    <mergeCell ref="D47:D48"/>
    <mergeCell ref="E47:E48"/>
    <mergeCell ref="F47:F48"/>
    <mergeCell ref="A62:A64"/>
    <mergeCell ref="B62:C62"/>
    <mergeCell ref="D62:D64"/>
    <mergeCell ref="E62:F62"/>
    <mergeCell ref="G62:G64"/>
    <mergeCell ref="E63:E64"/>
    <mergeCell ref="F63:F64"/>
    <mergeCell ref="A79:C79"/>
    <mergeCell ref="D79:G79"/>
    <mergeCell ref="A65:A73"/>
    <mergeCell ref="B65:B73"/>
    <mergeCell ref="C65:C73"/>
    <mergeCell ref="D66:D67"/>
    <mergeCell ref="E66:E67"/>
    <mergeCell ref="F66:F67"/>
    <mergeCell ref="G66:G67"/>
    <mergeCell ref="A76:C78"/>
    <mergeCell ref="D76:G76"/>
    <mergeCell ref="D77:G77"/>
    <mergeCell ref="D78:G78"/>
    <mergeCell ref="A80:C80"/>
    <mergeCell ref="D80:G80"/>
    <mergeCell ref="A81:C81"/>
    <mergeCell ref="D81:G81"/>
    <mergeCell ref="A83:G83"/>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I64"/>
  <sheetViews>
    <sheetView topLeftCell="A37" workbookViewId="0">
      <selection activeCell="L42" sqref="L42"/>
    </sheetView>
  </sheetViews>
  <sheetFormatPr baseColWidth="10" defaultRowHeight="12.75"/>
  <cols>
    <col min="1" max="3" width="13.42578125" customWidth="1"/>
    <col min="4" max="4" width="22.42578125" customWidth="1"/>
    <col min="7" max="7" width="22.5703125" customWidth="1"/>
  </cols>
  <sheetData>
    <row r="1" spans="1:9" ht="15.75" customHeight="1">
      <c r="A1" s="523"/>
      <c r="B1" s="523"/>
      <c r="C1" s="452" t="s">
        <v>33</v>
      </c>
      <c r="D1" s="452"/>
      <c r="E1" s="452"/>
      <c r="F1" s="492" t="s">
        <v>210</v>
      </c>
      <c r="G1" s="492"/>
    </row>
    <row r="2" spans="1:9" ht="15.75" customHeight="1">
      <c r="A2" s="523"/>
      <c r="B2" s="523"/>
      <c r="C2" s="452"/>
      <c r="D2" s="452"/>
      <c r="E2" s="452"/>
      <c r="F2" s="492" t="s">
        <v>216</v>
      </c>
      <c r="G2" s="492"/>
    </row>
    <row r="3" spans="1:9" ht="15.75" customHeight="1">
      <c r="A3" s="523"/>
      <c r="B3" s="523"/>
      <c r="C3" s="452"/>
      <c r="D3" s="452"/>
      <c r="E3" s="452"/>
      <c r="F3" s="528" t="s">
        <v>963</v>
      </c>
      <c r="G3" s="529"/>
    </row>
    <row r="4" spans="1:9" ht="13.5" thickBot="1">
      <c r="A4" s="132"/>
      <c r="B4" s="132"/>
      <c r="C4" s="132"/>
      <c r="D4" s="132"/>
      <c r="E4" s="132"/>
      <c r="F4" s="132"/>
      <c r="G4" s="132"/>
    </row>
    <row r="5" spans="1:9" ht="13.5" thickBot="1">
      <c r="A5" s="518" t="s">
        <v>14</v>
      </c>
      <c r="B5" s="521" t="s">
        <v>15</v>
      </c>
      <c r="C5" s="522"/>
      <c r="D5" s="518" t="s">
        <v>16</v>
      </c>
      <c r="E5" s="521" t="s">
        <v>403</v>
      </c>
      <c r="F5" s="522"/>
      <c r="G5" s="512" t="s">
        <v>18</v>
      </c>
    </row>
    <row r="6" spans="1:9">
      <c r="A6" s="519"/>
      <c r="B6" s="134" t="s">
        <v>19</v>
      </c>
      <c r="C6" s="134" t="s">
        <v>21</v>
      </c>
      <c r="D6" s="519"/>
      <c r="E6" s="518" t="s">
        <v>23</v>
      </c>
      <c r="F6" s="518" t="s">
        <v>24</v>
      </c>
      <c r="G6" s="513"/>
    </row>
    <row r="7" spans="1:9" ht="51.75" thickBot="1">
      <c r="A7" s="520"/>
      <c r="B7" s="136" t="s">
        <v>20</v>
      </c>
      <c r="C7" s="136" t="s">
        <v>22</v>
      </c>
      <c r="D7" s="520"/>
      <c r="E7" s="520"/>
      <c r="F7" s="520"/>
      <c r="G7" s="514"/>
      <c r="I7" s="137"/>
    </row>
    <row r="8" spans="1:9" ht="51.75" thickBot="1">
      <c r="A8" s="512" t="s">
        <v>327</v>
      </c>
      <c r="B8" s="515" t="s">
        <v>376</v>
      </c>
      <c r="C8" s="515"/>
      <c r="D8" s="141" t="s">
        <v>25</v>
      </c>
      <c r="E8" s="124">
        <v>15</v>
      </c>
      <c r="F8" s="124">
        <v>0</v>
      </c>
      <c r="G8" s="124" t="s">
        <v>540</v>
      </c>
      <c r="I8" s="137"/>
    </row>
    <row r="9" spans="1:9" ht="30" customHeight="1">
      <c r="A9" s="513"/>
      <c r="B9" s="516"/>
      <c r="C9" s="516"/>
      <c r="D9" s="515" t="s">
        <v>26</v>
      </c>
      <c r="E9" s="479">
        <v>5</v>
      </c>
      <c r="F9" s="479">
        <v>0</v>
      </c>
      <c r="G9" s="479" t="s">
        <v>493</v>
      </c>
      <c r="I9" s="137"/>
    </row>
    <row r="10" spans="1:9" ht="39.75" customHeight="1" thickBot="1">
      <c r="A10" s="513"/>
      <c r="B10" s="516"/>
      <c r="C10" s="516"/>
      <c r="D10" s="517"/>
      <c r="E10" s="480"/>
      <c r="F10" s="480"/>
      <c r="G10" s="480"/>
    </row>
    <row r="11" spans="1:9" ht="13.5" thickBot="1">
      <c r="A11" s="513"/>
      <c r="B11" s="516"/>
      <c r="C11" s="516"/>
      <c r="D11" s="136" t="s">
        <v>27</v>
      </c>
      <c r="E11" s="125">
        <v>0</v>
      </c>
      <c r="F11" s="125">
        <v>15</v>
      </c>
      <c r="G11" s="125"/>
    </row>
    <row r="12" spans="1:9" ht="26.25" thickBot="1">
      <c r="A12" s="513"/>
      <c r="B12" s="516"/>
      <c r="C12" s="516"/>
      <c r="D12" s="136" t="s">
        <v>28</v>
      </c>
      <c r="E12" s="125">
        <v>10</v>
      </c>
      <c r="F12" s="125">
        <v>0</v>
      </c>
      <c r="G12" s="125" t="s">
        <v>541</v>
      </c>
    </row>
    <row r="13" spans="1:9" ht="51.75" thickBot="1">
      <c r="A13" s="513"/>
      <c r="B13" s="516"/>
      <c r="C13" s="516"/>
      <c r="D13" s="136" t="s">
        <v>29</v>
      </c>
      <c r="E13" s="125">
        <v>15</v>
      </c>
      <c r="F13" s="125">
        <v>0</v>
      </c>
      <c r="G13" s="125" t="s">
        <v>230</v>
      </c>
    </row>
    <row r="14" spans="1:9" ht="51.75" thickBot="1">
      <c r="A14" s="513"/>
      <c r="B14" s="516"/>
      <c r="C14" s="516"/>
      <c r="D14" s="136" t="s">
        <v>30</v>
      </c>
      <c r="E14" s="125">
        <v>10</v>
      </c>
      <c r="F14" s="125">
        <v>0</v>
      </c>
      <c r="G14" s="125" t="s">
        <v>542</v>
      </c>
    </row>
    <row r="15" spans="1:9" ht="39" thickBot="1">
      <c r="A15" s="513"/>
      <c r="B15" s="516"/>
      <c r="C15" s="516"/>
      <c r="D15" s="136" t="s">
        <v>31</v>
      </c>
      <c r="E15" s="125">
        <v>30</v>
      </c>
      <c r="F15" s="125">
        <v>0</v>
      </c>
      <c r="G15" s="125" t="s">
        <v>543</v>
      </c>
    </row>
    <row r="16" spans="1:9" ht="13.5" thickBot="1">
      <c r="A16" s="514"/>
      <c r="B16" s="517"/>
      <c r="C16" s="517"/>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23"/>
      <c r="B20" s="523"/>
      <c r="C20" s="452" t="s">
        <v>33</v>
      </c>
      <c r="D20" s="452"/>
      <c r="E20" s="452"/>
      <c r="F20" s="492" t="s">
        <v>210</v>
      </c>
      <c r="G20" s="492"/>
    </row>
    <row r="21" spans="1:7" ht="15.75" customHeight="1">
      <c r="A21" s="523"/>
      <c r="B21" s="523"/>
      <c r="C21" s="452"/>
      <c r="D21" s="452"/>
      <c r="E21" s="452"/>
      <c r="F21" s="492" t="s">
        <v>216</v>
      </c>
      <c r="G21" s="492"/>
    </row>
    <row r="22" spans="1:7" ht="15.75" customHeight="1">
      <c r="A22" s="523"/>
      <c r="B22" s="523"/>
      <c r="C22" s="452"/>
      <c r="D22" s="452"/>
      <c r="E22" s="452"/>
      <c r="F22" s="528" t="s">
        <v>963</v>
      </c>
      <c r="G22" s="529"/>
    </row>
    <row r="23" spans="1:7" ht="13.5" thickBot="1">
      <c r="A23" s="192"/>
      <c r="B23" s="152"/>
      <c r="C23" s="152"/>
      <c r="D23" s="153"/>
      <c r="E23" s="192"/>
      <c r="F23" s="192"/>
      <c r="G23" s="192"/>
    </row>
    <row r="24" spans="1:7" ht="13.5" thickBot="1">
      <c r="A24" s="518" t="s">
        <v>14</v>
      </c>
      <c r="B24" s="521" t="s">
        <v>15</v>
      </c>
      <c r="C24" s="522"/>
      <c r="D24" s="518" t="s">
        <v>16</v>
      </c>
      <c r="E24" s="521" t="s">
        <v>403</v>
      </c>
      <c r="F24" s="522"/>
      <c r="G24" s="512" t="s">
        <v>18</v>
      </c>
    </row>
    <row r="25" spans="1:7">
      <c r="A25" s="519"/>
      <c r="B25" s="134" t="s">
        <v>19</v>
      </c>
      <c r="C25" s="134" t="s">
        <v>21</v>
      </c>
      <c r="D25" s="519"/>
      <c r="E25" s="518" t="s">
        <v>23</v>
      </c>
      <c r="F25" s="518" t="s">
        <v>24</v>
      </c>
      <c r="G25" s="513"/>
    </row>
    <row r="26" spans="1:7" ht="51.75" thickBot="1">
      <c r="A26" s="520"/>
      <c r="B26" s="136" t="s">
        <v>20</v>
      </c>
      <c r="C26" s="136" t="s">
        <v>22</v>
      </c>
      <c r="D26" s="520"/>
      <c r="E26" s="520"/>
      <c r="F26" s="520"/>
      <c r="G26" s="514"/>
    </row>
    <row r="27" spans="1:7" ht="58.5" customHeight="1" thickBot="1">
      <c r="A27" s="512" t="s">
        <v>329</v>
      </c>
      <c r="B27" s="515" t="s">
        <v>376</v>
      </c>
      <c r="C27" s="515"/>
      <c r="D27" s="136" t="s">
        <v>25</v>
      </c>
      <c r="E27" s="125">
        <v>15</v>
      </c>
      <c r="F27" s="125">
        <v>0</v>
      </c>
      <c r="G27" s="125" t="s">
        <v>544</v>
      </c>
    </row>
    <row r="28" spans="1:7" ht="30" customHeight="1">
      <c r="A28" s="513"/>
      <c r="B28" s="516"/>
      <c r="C28" s="516"/>
      <c r="D28" s="515" t="s">
        <v>26</v>
      </c>
      <c r="E28" s="479">
        <v>5</v>
      </c>
      <c r="F28" s="479">
        <v>0</v>
      </c>
      <c r="G28" s="479" t="s">
        <v>493</v>
      </c>
    </row>
    <row r="29" spans="1:7" ht="26.25" customHeight="1" thickBot="1">
      <c r="A29" s="513"/>
      <c r="B29" s="516"/>
      <c r="C29" s="516"/>
      <c r="D29" s="517"/>
      <c r="E29" s="480"/>
      <c r="F29" s="480"/>
      <c r="G29" s="480"/>
    </row>
    <row r="30" spans="1:7" ht="32.25" customHeight="1" thickBot="1">
      <c r="A30" s="513"/>
      <c r="B30" s="516"/>
      <c r="C30" s="516"/>
      <c r="D30" s="136" t="s">
        <v>27</v>
      </c>
      <c r="E30" s="125">
        <v>0</v>
      </c>
      <c r="F30" s="125">
        <v>15</v>
      </c>
      <c r="G30" s="125"/>
    </row>
    <row r="31" spans="1:7" ht="21.75" customHeight="1" thickBot="1">
      <c r="A31" s="513"/>
      <c r="B31" s="516"/>
      <c r="C31" s="516"/>
      <c r="D31" s="136" t="s">
        <v>28</v>
      </c>
      <c r="E31" s="125">
        <v>10</v>
      </c>
      <c r="F31" s="125">
        <v>0</v>
      </c>
      <c r="G31" s="125" t="s">
        <v>542</v>
      </c>
    </row>
    <row r="32" spans="1:7" ht="114" customHeight="1" thickBot="1">
      <c r="A32" s="513"/>
      <c r="B32" s="516"/>
      <c r="C32" s="516"/>
      <c r="D32" s="136" t="s">
        <v>29</v>
      </c>
      <c r="E32" s="125">
        <v>15</v>
      </c>
      <c r="F32" s="125">
        <v>0</v>
      </c>
      <c r="G32" s="125" t="s">
        <v>545</v>
      </c>
    </row>
    <row r="33" spans="1:7" ht="51.75" thickBot="1">
      <c r="A33" s="513"/>
      <c r="B33" s="516"/>
      <c r="C33" s="516"/>
      <c r="D33" s="136" t="s">
        <v>30</v>
      </c>
      <c r="E33" s="125">
        <v>10</v>
      </c>
      <c r="F33" s="125">
        <v>0</v>
      </c>
      <c r="G33" s="125" t="s">
        <v>546</v>
      </c>
    </row>
    <row r="34" spans="1:7" ht="55.5" customHeight="1" thickBot="1">
      <c r="A34" s="513"/>
      <c r="B34" s="516"/>
      <c r="C34" s="516"/>
      <c r="D34" s="136" t="s">
        <v>31</v>
      </c>
      <c r="E34" s="125">
        <v>30</v>
      </c>
      <c r="F34" s="125"/>
      <c r="G34" s="125" t="s">
        <v>547</v>
      </c>
    </row>
    <row r="35" spans="1:7" ht="19.5" customHeight="1" thickBot="1">
      <c r="A35" s="514"/>
      <c r="B35" s="517"/>
      <c r="C35" s="517"/>
      <c r="D35" s="194" t="s">
        <v>32</v>
      </c>
      <c r="E35" s="150">
        <v>85</v>
      </c>
      <c r="F35" s="150">
        <v>15</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23"/>
      <c r="B39" s="523"/>
      <c r="C39" s="452" t="s">
        <v>33</v>
      </c>
      <c r="D39" s="452"/>
      <c r="E39" s="452"/>
      <c r="F39" s="492" t="s">
        <v>210</v>
      </c>
      <c r="G39" s="492"/>
    </row>
    <row r="40" spans="1:7" ht="15.75" customHeight="1">
      <c r="A40" s="523"/>
      <c r="B40" s="523"/>
      <c r="C40" s="452"/>
      <c r="D40" s="452"/>
      <c r="E40" s="452"/>
      <c r="F40" s="492" t="s">
        <v>216</v>
      </c>
      <c r="G40" s="492"/>
    </row>
    <row r="41" spans="1:7" ht="15.75" customHeight="1">
      <c r="A41" s="523"/>
      <c r="B41" s="523"/>
      <c r="C41" s="452"/>
      <c r="D41" s="452"/>
      <c r="E41" s="452"/>
      <c r="F41" s="528" t="s">
        <v>963</v>
      </c>
      <c r="G41" s="529"/>
    </row>
    <row r="42" spans="1:7" ht="13.5" thickBot="1">
      <c r="A42" s="192"/>
      <c r="B42" s="152"/>
      <c r="C42" s="152"/>
      <c r="D42" s="153"/>
      <c r="E42" s="192"/>
      <c r="F42" s="192"/>
      <c r="G42" s="192"/>
    </row>
    <row r="43" spans="1:7" ht="13.5" thickBot="1">
      <c r="A43" s="518" t="s">
        <v>14</v>
      </c>
      <c r="B43" s="521" t="s">
        <v>15</v>
      </c>
      <c r="C43" s="522"/>
      <c r="D43" s="518" t="s">
        <v>16</v>
      </c>
      <c r="E43" s="521" t="s">
        <v>403</v>
      </c>
      <c r="F43" s="522"/>
      <c r="G43" s="512" t="s">
        <v>18</v>
      </c>
    </row>
    <row r="44" spans="1:7">
      <c r="A44" s="519"/>
      <c r="B44" s="134" t="s">
        <v>19</v>
      </c>
      <c r="C44" s="134" t="s">
        <v>21</v>
      </c>
      <c r="D44" s="519"/>
      <c r="E44" s="518" t="s">
        <v>23</v>
      </c>
      <c r="F44" s="518" t="s">
        <v>24</v>
      </c>
      <c r="G44" s="513"/>
    </row>
    <row r="45" spans="1:7" ht="51.75" thickBot="1">
      <c r="A45" s="520"/>
      <c r="B45" s="136" t="s">
        <v>20</v>
      </c>
      <c r="C45" s="136" t="s">
        <v>22</v>
      </c>
      <c r="D45" s="520"/>
      <c r="E45" s="520"/>
      <c r="F45" s="520"/>
      <c r="G45" s="514"/>
    </row>
    <row r="46" spans="1:7" ht="55.5" customHeight="1" thickBot="1">
      <c r="A46" s="512" t="s">
        <v>332</v>
      </c>
      <c r="B46" s="515" t="s">
        <v>376</v>
      </c>
      <c r="C46" s="515"/>
      <c r="D46" s="136" t="s">
        <v>25</v>
      </c>
      <c r="E46" s="125">
        <v>15</v>
      </c>
      <c r="F46" s="125">
        <v>0</v>
      </c>
      <c r="G46" s="125" t="s">
        <v>548</v>
      </c>
    </row>
    <row r="47" spans="1:7" ht="24" customHeight="1">
      <c r="A47" s="513"/>
      <c r="B47" s="516"/>
      <c r="C47" s="516"/>
      <c r="D47" s="515" t="s">
        <v>26</v>
      </c>
      <c r="E47" s="479">
        <v>5</v>
      </c>
      <c r="F47" s="479">
        <v>0</v>
      </c>
      <c r="G47" s="479" t="s">
        <v>493</v>
      </c>
    </row>
    <row r="48" spans="1:7" ht="31.5" customHeight="1" thickBot="1">
      <c r="A48" s="513"/>
      <c r="B48" s="516"/>
      <c r="C48" s="516"/>
      <c r="D48" s="517"/>
      <c r="E48" s="480"/>
      <c r="F48" s="480"/>
      <c r="G48" s="480"/>
    </row>
    <row r="49" spans="1:7" ht="24" customHeight="1" thickBot="1">
      <c r="A49" s="513"/>
      <c r="B49" s="516"/>
      <c r="C49" s="516"/>
      <c r="D49" s="136" t="s">
        <v>27</v>
      </c>
      <c r="E49" s="125">
        <v>0</v>
      </c>
      <c r="F49" s="125">
        <v>15</v>
      </c>
      <c r="G49" s="125"/>
    </row>
    <row r="50" spans="1:7" ht="33" customHeight="1" thickBot="1">
      <c r="A50" s="513"/>
      <c r="B50" s="516"/>
      <c r="C50" s="516"/>
      <c r="D50" s="136" t="s">
        <v>28</v>
      </c>
      <c r="E50" s="125">
        <v>10</v>
      </c>
      <c r="F50" s="125">
        <v>0</v>
      </c>
      <c r="G50" s="125" t="s">
        <v>549</v>
      </c>
    </row>
    <row r="51" spans="1:7" ht="58.5" customHeight="1" thickBot="1">
      <c r="A51" s="513"/>
      <c r="B51" s="516"/>
      <c r="C51" s="516"/>
      <c r="D51" s="136" t="s">
        <v>29</v>
      </c>
      <c r="E51" s="125">
        <v>15</v>
      </c>
      <c r="F51" s="125">
        <v>0</v>
      </c>
      <c r="G51" s="125" t="s">
        <v>550</v>
      </c>
    </row>
    <row r="52" spans="1:7" ht="51.75" thickBot="1">
      <c r="A52" s="513"/>
      <c r="B52" s="516"/>
      <c r="C52" s="516"/>
      <c r="D52" s="136" t="s">
        <v>30</v>
      </c>
      <c r="E52" s="125">
        <v>10</v>
      </c>
      <c r="F52" s="125">
        <v>0</v>
      </c>
      <c r="G52" s="125" t="s">
        <v>549</v>
      </c>
    </row>
    <row r="53" spans="1:7" ht="46.5" customHeight="1" thickBot="1">
      <c r="A53" s="513"/>
      <c r="B53" s="516"/>
      <c r="C53" s="516"/>
      <c r="D53" s="136" t="s">
        <v>31</v>
      </c>
      <c r="E53" s="125">
        <v>30</v>
      </c>
      <c r="F53" s="125"/>
      <c r="G53" s="125" t="s">
        <v>475</v>
      </c>
    </row>
    <row r="54" spans="1:7" ht="13.5" thickBot="1">
      <c r="A54" s="514"/>
      <c r="B54" s="517"/>
      <c r="C54" s="517"/>
      <c r="D54" s="194"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500" t="s">
        <v>177</v>
      </c>
      <c r="B57" s="501"/>
      <c r="C57" s="502"/>
      <c r="D57" s="506" t="s">
        <v>178</v>
      </c>
      <c r="E57" s="507"/>
      <c r="F57" s="507"/>
      <c r="G57" s="508"/>
    </row>
    <row r="58" spans="1:7">
      <c r="A58" s="503"/>
      <c r="B58" s="504"/>
      <c r="C58" s="505"/>
      <c r="D58" s="509" t="s">
        <v>179</v>
      </c>
      <c r="E58" s="510"/>
      <c r="F58" s="510"/>
      <c r="G58" s="511"/>
    </row>
    <row r="59" spans="1:7">
      <c r="A59" s="503"/>
      <c r="B59" s="504"/>
      <c r="C59" s="505"/>
      <c r="D59" s="509" t="s">
        <v>180</v>
      </c>
      <c r="E59" s="510"/>
      <c r="F59" s="510"/>
      <c r="G59" s="511"/>
    </row>
    <row r="60" spans="1:7">
      <c r="A60" s="540" t="s">
        <v>181</v>
      </c>
      <c r="B60" s="541"/>
      <c r="C60" s="542"/>
      <c r="D60" s="493">
        <v>0</v>
      </c>
      <c r="E60" s="494"/>
      <c r="F60" s="494"/>
      <c r="G60" s="495"/>
    </row>
    <row r="61" spans="1:7">
      <c r="A61" s="540" t="s">
        <v>182</v>
      </c>
      <c r="B61" s="541"/>
      <c r="C61" s="542"/>
      <c r="D61" s="493">
        <v>1</v>
      </c>
      <c r="E61" s="494"/>
      <c r="F61" s="494"/>
      <c r="G61" s="495"/>
    </row>
    <row r="62" spans="1:7" ht="13.5" thickBot="1">
      <c r="A62" s="543" t="s">
        <v>183</v>
      </c>
      <c r="B62" s="544"/>
      <c r="C62" s="545"/>
      <c r="D62" s="496">
        <v>2</v>
      </c>
      <c r="E62" s="497"/>
      <c r="F62" s="497"/>
      <c r="G62" s="498"/>
    </row>
    <row r="63" spans="1:7">
      <c r="A63" s="132"/>
      <c r="B63" s="132"/>
      <c r="C63" s="132"/>
      <c r="D63" s="132"/>
      <c r="E63" s="132"/>
      <c r="F63" s="132"/>
      <c r="G63" s="132"/>
    </row>
    <row r="64" spans="1:7">
      <c r="A64" s="499" t="s">
        <v>452</v>
      </c>
      <c r="B64" s="499"/>
      <c r="C64" s="499"/>
      <c r="D64" s="499"/>
      <c r="E64" s="499"/>
      <c r="F64" s="499"/>
      <c r="G64" s="499"/>
    </row>
  </sheetData>
  <mergeCells count="68">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A60:C60"/>
    <mergeCell ref="D60:G60"/>
    <mergeCell ref="A46:A54"/>
    <mergeCell ref="B46:B54"/>
    <mergeCell ref="C46:C54"/>
    <mergeCell ref="D47:D48"/>
    <mergeCell ref="E47:E48"/>
    <mergeCell ref="F47:F48"/>
    <mergeCell ref="G47:G48"/>
    <mergeCell ref="A57:C59"/>
    <mergeCell ref="D57:G57"/>
    <mergeCell ref="D58:G58"/>
    <mergeCell ref="D59:G59"/>
    <mergeCell ref="A61:C61"/>
    <mergeCell ref="D61:G61"/>
    <mergeCell ref="A62:C62"/>
    <mergeCell ref="D62:G62"/>
    <mergeCell ref="A64:G64"/>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U49"/>
  <sheetViews>
    <sheetView topLeftCell="F1" workbookViewId="0">
      <selection activeCell="S1" sqref="S1"/>
    </sheetView>
  </sheetViews>
  <sheetFormatPr baseColWidth="10" defaultRowHeight="14.25"/>
  <cols>
    <col min="1" max="1" width="11.42578125" style="212"/>
    <col min="2" max="2" width="27.7109375" style="212" customWidth="1"/>
    <col min="3" max="3" width="35" style="212" customWidth="1"/>
    <col min="4" max="4" width="14" style="212" customWidth="1"/>
    <col min="5" max="5" width="11.42578125" style="212"/>
    <col min="6" max="6" width="14" style="212" customWidth="1"/>
    <col min="7" max="7" width="34.5703125" style="212" customWidth="1"/>
    <col min="8" max="8" width="11.140625" style="212" customWidth="1"/>
    <col min="9" max="9" width="9.28515625" style="212" customWidth="1"/>
    <col min="10" max="10" width="11.85546875" style="212" customWidth="1"/>
    <col min="11" max="11" width="15.28515625" style="212" customWidth="1"/>
    <col min="12" max="12" width="19.7109375" style="212" customWidth="1"/>
    <col min="13" max="13" width="14.7109375" style="212" customWidth="1"/>
    <col min="14" max="14" width="13.28515625" style="212" customWidth="1"/>
    <col min="15" max="15" width="18.5703125" style="212" customWidth="1"/>
    <col min="16" max="16" width="16.28515625" style="212" customWidth="1"/>
    <col min="17" max="17" width="13.85546875" style="212" customWidth="1"/>
    <col min="18" max="261" width="11.42578125" style="212"/>
    <col min="262" max="262" width="26.28515625" style="212" customWidth="1"/>
    <col min="263" max="263" width="14" style="212" customWidth="1"/>
    <col min="264" max="264" width="11.42578125" style="212"/>
    <col min="265" max="265" width="14" style="212" customWidth="1"/>
    <col min="266" max="266" width="34.5703125" style="212" customWidth="1"/>
    <col min="267" max="267" width="14.28515625" style="212" customWidth="1"/>
    <col min="268" max="268" width="11.140625" style="212" customWidth="1"/>
    <col min="269" max="269" width="12.85546875" style="212" customWidth="1"/>
    <col min="270" max="270" width="15.28515625" style="212" customWidth="1"/>
    <col min="271" max="271" width="17.85546875" style="212" customWidth="1"/>
    <col min="272" max="272" width="16.28515625" style="212" customWidth="1"/>
    <col min="273" max="273" width="13.85546875" style="212" customWidth="1"/>
    <col min="274" max="517" width="11.42578125" style="212"/>
    <col min="518" max="518" width="26.28515625" style="212" customWidth="1"/>
    <col min="519" max="519" width="14" style="212" customWidth="1"/>
    <col min="520" max="520" width="11.42578125" style="212"/>
    <col min="521" max="521" width="14" style="212" customWidth="1"/>
    <col min="522" max="522" width="34.5703125" style="212" customWidth="1"/>
    <col min="523" max="523" width="14.28515625" style="212" customWidth="1"/>
    <col min="524" max="524" width="11.140625" style="212" customWidth="1"/>
    <col min="525" max="525" width="12.85546875" style="212" customWidth="1"/>
    <col min="526" max="526" width="15.28515625" style="212" customWidth="1"/>
    <col min="527" max="527" width="17.85546875" style="212" customWidth="1"/>
    <col min="528" max="528" width="16.28515625" style="212" customWidth="1"/>
    <col min="529" max="529" width="13.85546875" style="212" customWidth="1"/>
    <col min="530" max="773" width="11.42578125" style="212"/>
    <col min="774" max="774" width="26.28515625" style="212" customWidth="1"/>
    <col min="775" max="775" width="14" style="212" customWidth="1"/>
    <col min="776" max="776" width="11.42578125" style="212"/>
    <col min="777" max="777" width="14" style="212" customWidth="1"/>
    <col min="778" max="778" width="34.5703125" style="212" customWidth="1"/>
    <col min="779" max="779" width="14.28515625" style="212" customWidth="1"/>
    <col min="780" max="780" width="11.140625" style="212" customWidth="1"/>
    <col min="781" max="781" width="12.85546875" style="212" customWidth="1"/>
    <col min="782" max="782" width="15.28515625" style="212" customWidth="1"/>
    <col min="783" max="783" width="17.85546875" style="212" customWidth="1"/>
    <col min="784" max="784" width="16.28515625" style="212" customWidth="1"/>
    <col min="785" max="785" width="13.85546875" style="212" customWidth="1"/>
    <col min="786" max="1029" width="11.42578125" style="212"/>
    <col min="1030" max="1030" width="26.28515625" style="212" customWidth="1"/>
    <col min="1031" max="1031" width="14" style="212" customWidth="1"/>
    <col min="1032" max="1032" width="11.42578125" style="212"/>
    <col min="1033" max="1033" width="14" style="212" customWidth="1"/>
    <col min="1034" max="1034" width="34.5703125" style="212" customWidth="1"/>
    <col min="1035" max="1035" width="14.28515625" style="212" customWidth="1"/>
    <col min="1036" max="1036" width="11.140625" style="212" customWidth="1"/>
    <col min="1037" max="1037" width="12.85546875" style="212" customWidth="1"/>
    <col min="1038" max="1038" width="15.28515625" style="212" customWidth="1"/>
    <col min="1039" max="1039" width="17.85546875" style="212" customWidth="1"/>
    <col min="1040" max="1040" width="16.28515625" style="212" customWidth="1"/>
    <col min="1041" max="1041" width="13.85546875" style="212" customWidth="1"/>
    <col min="1042" max="1285" width="11.42578125" style="212"/>
    <col min="1286" max="1286" width="26.28515625" style="212" customWidth="1"/>
    <col min="1287" max="1287" width="14" style="212" customWidth="1"/>
    <col min="1288" max="1288" width="11.42578125" style="212"/>
    <col min="1289" max="1289" width="14" style="212" customWidth="1"/>
    <col min="1290" max="1290" width="34.5703125" style="212" customWidth="1"/>
    <col min="1291" max="1291" width="14.28515625" style="212" customWidth="1"/>
    <col min="1292" max="1292" width="11.140625" style="212" customWidth="1"/>
    <col min="1293" max="1293" width="12.85546875" style="212" customWidth="1"/>
    <col min="1294" max="1294" width="15.28515625" style="212" customWidth="1"/>
    <col min="1295" max="1295" width="17.85546875" style="212" customWidth="1"/>
    <col min="1296" max="1296" width="16.28515625" style="212" customWidth="1"/>
    <col min="1297" max="1297" width="13.85546875" style="212" customWidth="1"/>
    <col min="1298" max="1541" width="11.42578125" style="212"/>
    <col min="1542" max="1542" width="26.28515625" style="212" customWidth="1"/>
    <col min="1543" max="1543" width="14" style="212" customWidth="1"/>
    <col min="1544" max="1544" width="11.42578125" style="212"/>
    <col min="1545" max="1545" width="14" style="212" customWidth="1"/>
    <col min="1546" max="1546" width="34.5703125" style="212" customWidth="1"/>
    <col min="1547" max="1547" width="14.28515625" style="212" customWidth="1"/>
    <col min="1548" max="1548" width="11.140625" style="212" customWidth="1"/>
    <col min="1549" max="1549" width="12.85546875" style="212" customWidth="1"/>
    <col min="1550" max="1550" width="15.28515625" style="212" customWidth="1"/>
    <col min="1551" max="1551" width="17.85546875" style="212" customWidth="1"/>
    <col min="1552" max="1552" width="16.28515625" style="212" customWidth="1"/>
    <col min="1553" max="1553" width="13.85546875" style="212" customWidth="1"/>
    <col min="1554" max="1797" width="11.42578125" style="212"/>
    <col min="1798" max="1798" width="26.28515625" style="212" customWidth="1"/>
    <col min="1799" max="1799" width="14" style="212" customWidth="1"/>
    <col min="1800" max="1800" width="11.42578125" style="212"/>
    <col min="1801" max="1801" width="14" style="212" customWidth="1"/>
    <col min="1802" max="1802" width="34.5703125" style="212" customWidth="1"/>
    <col min="1803" max="1803" width="14.28515625" style="212" customWidth="1"/>
    <col min="1804" max="1804" width="11.140625" style="212" customWidth="1"/>
    <col min="1805" max="1805" width="12.85546875" style="212" customWidth="1"/>
    <col min="1806" max="1806" width="15.28515625" style="212" customWidth="1"/>
    <col min="1807" max="1807" width="17.85546875" style="212" customWidth="1"/>
    <col min="1808" max="1808" width="16.28515625" style="212" customWidth="1"/>
    <col min="1809" max="1809" width="13.85546875" style="212" customWidth="1"/>
    <col min="1810" max="2053" width="11.42578125" style="212"/>
    <col min="2054" max="2054" width="26.28515625" style="212" customWidth="1"/>
    <col min="2055" max="2055" width="14" style="212" customWidth="1"/>
    <col min="2056" max="2056" width="11.42578125" style="212"/>
    <col min="2057" max="2057" width="14" style="212" customWidth="1"/>
    <col min="2058" max="2058" width="34.5703125" style="212" customWidth="1"/>
    <col min="2059" max="2059" width="14.28515625" style="212" customWidth="1"/>
    <col min="2060" max="2060" width="11.140625" style="212" customWidth="1"/>
    <col min="2061" max="2061" width="12.85546875" style="212" customWidth="1"/>
    <col min="2062" max="2062" width="15.28515625" style="212" customWidth="1"/>
    <col min="2063" max="2063" width="17.85546875" style="212" customWidth="1"/>
    <col min="2064" max="2064" width="16.28515625" style="212" customWidth="1"/>
    <col min="2065" max="2065" width="13.85546875" style="212" customWidth="1"/>
    <col min="2066" max="2309" width="11.42578125" style="212"/>
    <col min="2310" max="2310" width="26.28515625" style="212" customWidth="1"/>
    <col min="2311" max="2311" width="14" style="212" customWidth="1"/>
    <col min="2312" max="2312" width="11.42578125" style="212"/>
    <col min="2313" max="2313" width="14" style="212" customWidth="1"/>
    <col min="2314" max="2314" width="34.5703125" style="212" customWidth="1"/>
    <col min="2315" max="2315" width="14.28515625" style="212" customWidth="1"/>
    <col min="2316" max="2316" width="11.140625" style="212" customWidth="1"/>
    <col min="2317" max="2317" width="12.85546875" style="212" customWidth="1"/>
    <col min="2318" max="2318" width="15.28515625" style="212" customWidth="1"/>
    <col min="2319" max="2319" width="17.85546875" style="212" customWidth="1"/>
    <col min="2320" max="2320" width="16.28515625" style="212" customWidth="1"/>
    <col min="2321" max="2321" width="13.85546875" style="212" customWidth="1"/>
    <col min="2322" max="2565" width="11.42578125" style="212"/>
    <col min="2566" max="2566" width="26.28515625" style="212" customWidth="1"/>
    <col min="2567" max="2567" width="14" style="212" customWidth="1"/>
    <col min="2568" max="2568" width="11.42578125" style="212"/>
    <col min="2569" max="2569" width="14" style="212" customWidth="1"/>
    <col min="2570" max="2570" width="34.5703125" style="212" customWidth="1"/>
    <col min="2571" max="2571" width="14.28515625" style="212" customWidth="1"/>
    <col min="2572" max="2572" width="11.140625" style="212" customWidth="1"/>
    <col min="2573" max="2573" width="12.85546875" style="212" customWidth="1"/>
    <col min="2574" max="2574" width="15.28515625" style="212" customWidth="1"/>
    <col min="2575" max="2575" width="17.85546875" style="212" customWidth="1"/>
    <col min="2576" max="2576" width="16.28515625" style="212" customWidth="1"/>
    <col min="2577" max="2577" width="13.85546875" style="212" customWidth="1"/>
    <col min="2578" max="2821" width="11.42578125" style="212"/>
    <col min="2822" max="2822" width="26.28515625" style="212" customWidth="1"/>
    <col min="2823" max="2823" width="14" style="212" customWidth="1"/>
    <col min="2824" max="2824" width="11.42578125" style="212"/>
    <col min="2825" max="2825" width="14" style="212" customWidth="1"/>
    <col min="2826" max="2826" width="34.5703125" style="212" customWidth="1"/>
    <col min="2827" max="2827" width="14.28515625" style="212" customWidth="1"/>
    <col min="2828" max="2828" width="11.140625" style="212" customWidth="1"/>
    <col min="2829" max="2829" width="12.85546875" style="212" customWidth="1"/>
    <col min="2830" max="2830" width="15.28515625" style="212" customWidth="1"/>
    <col min="2831" max="2831" width="17.85546875" style="212" customWidth="1"/>
    <col min="2832" max="2832" width="16.28515625" style="212" customWidth="1"/>
    <col min="2833" max="2833" width="13.85546875" style="212" customWidth="1"/>
    <col min="2834" max="3077" width="11.42578125" style="212"/>
    <col min="3078" max="3078" width="26.28515625" style="212" customWidth="1"/>
    <col min="3079" max="3079" width="14" style="212" customWidth="1"/>
    <col min="3080" max="3080" width="11.42578125" style="212"/>
    <col min="3081" max="3081" width="14" style="212" customWidth="1"/>
    <col min="3082" max="3082" width="34.5703125" style="212" customWidth="1"/>
    <col min="3083" max="3083" width="14.28515625" style="212" customWidth="1"/>
    <col min="3084" max="3084" width="11.140625" style="212" customWidth="1"/>
    <col min="3085" max="3085" width="12.85546875" style="212" customWidth="1"/>
    <col min="3086" max="3086" width="15.28515625" style="212" customWidth="1"/>
    <col min="3087" max="3087" width="17.85546875" style="212" customWidth="1"/>
    <col min="3088" max="3088" width="16.28515625" style="212" customWidth="1"/>
    <col min="3089" max="3089" width="13.85546875" style="212" customWidth="1"/>
    <col min="3090" max="3333" width="11.42578125" style="212"/>
    <col min="3334" max="3334" width="26.28515625" style="212" customWidth="1"/>
    <col min="3335" max="3335" width="14" style="212" customWidth="1"/>
    <col min="3336" max="3336" width="11.42578125" style="212"/>
    <col min="3337" max="3337" width="14" style="212" customWidth="1"/>
    <col min="3338" max="3338" width="34.5703125" style="212" customWidth="1"/>
    <col min="3339" max="3339" width="14.28515625" style="212" customWidth="1"/>
    <col min="3340" max="3340" width="11.140625" style="212" customWidth="1"/>
    <col min="3341" max="3341" width="12.85546875" style="212" customWidth="1"/>
    <col min="3342" max="3342" width="15.28515625" style="212" customWidth="1"/>
    <col min="3343" max="3343" width="17.85546875" style="212" customWidth="1"/>
    <col min="3344" max="3344" width="16.28515625" style="212" customWidth="1"/>
    <col min="3345" max="3345" width="13.85546875" style="212" customWidth="1"/>
    <col min="3346" max="3589" width="11.42578125" style="212"/>
    <col min="3590" max="3590" width="26.28515625" style="212" customWidth="1"/>
    <col min="3591" max="3591" width="14" style="212" customWidth="1"/>
    <col min="3592" max="3592" width="11.42578125" style="212"/>
    <col min="3593" max="3593" width="14" style="212" customWidth="1"/>
    <col min="3594" max="3594" width="34.5703125" style="212" customWidth="1"/>
    <col min="3595" max="3595" width="14.28515625" style="212" customWidth="1"/>
    <col min="3596" max="3596" width="11.140625" style="212" customWidth="1"/>
    <col min="3597" max="3597" width="12.85546875" style="212" customWidth="1"/>
    <col min="3598" max="3598" width="15.28515625" style="212" customWidth="1"/>
    <col min="3599" max="3599" width="17.85546875" style="212" customWidth="1"/>
    <col min="3600" max="3600" width="16.28515625" style="212" customWidth="1"/>
    <col min="3601" max="3601" width="13.85546875" style="212" customWidth="1"/>
    <col min="3602" max="3845" width="11.42578125" style="212"/>
    <col min="3846" max="3846" width="26.28515625" style="212" customWidth="1"/>
    <col min="3847" max="3847" width="14" style="212" customWidth="1"/>
    <col min="3848" max="3848" width="11.42578125" style="212"/>
    <col min="3849" max="3849" width="14" style="212" customWidth="1"/>
    <col min="3850" max="3850" width="34.5703125" style="212" customWidth="1"/>
    <col min="3851" max="3851" width="14.28515625" style="212" customWidth="1"/>
    <col min="3852" max="3852" width="11.140625" style="212" customWidth="1"/>
    <col min="3853" max="3853" width="12.85546875" style="212" customWidth="1"/>
    <col min="3854" max="3854" width="15.28515625" style="212" customWidth="1"/>
    <col min="3855" max="3855" width="17.85546875" style="212" customWidth="1"/>
    <col min="3856" max="3856" width="16.28515625" style="212" customWidth="1"/>
    <col min="3857" max="3857" width="13.85546875" style="212" customWidth="1"/>
    <col min="3858" max="4101" width="11.42578125" style="212"/>
    <col min="4102" max="4102" width="26.28515625" style="212" customWidth="1"/>
    <col min="4103" max="4103" width="14" style="212" customWidth="1"/>
    <col min="4104" max="4104" width="11.42578125" style="212"/>
    <col min="4105" max="4105" width="14" style="212" customWidth="1"/>
    <col min="4106" max="4106" width="34.5703125" style="212" customWidth="1"/>
    <col min="4107" max="4107" width="14.28515625" style="212" customWidth="1"/>
    <col min="4108" max="4108" width="11.140625" style="212" customWidth="1"/>
    <col min="4109" max="4109" width="12.85546875" style="212" customWidth="1"/>
    <col min="4110" max="4110" width="15.28515625" style="212" customWidth="1"/>
    <col min="4111" max="4111" width="17.85546875" style="212" customWidth="1"/>
    <col min="4112" max="4112" width="16.28515625" style="212" customWidth="1"/>
    <col min="4113" max="4113" width="13.85546875" style="212" customWidth="1"/>
    <col min="4114" max="4357" width="11.42578125" style="212"/>
    <col min="4358" max="4358" width="26.28515625" style="212" customWidth="1"/>
    <col min="4359" max="4359" width="14" style="212" customWidth="1"/>
    <col min="4360" max="4360" width="11.42578125" style="212"/>
    <col min="4361" max="4361" width="14" style="212" customWidth="1"/>
    <col min="4362" max="4362" width="34.5703125" style="212" customWidth="1"/>
    <col min="4363" max="4363" width="14.28515625" style="212" customWidth="1"/>
    <col min="4364" max="4364" width="11.140625" style="212" customWidth="1"/>
    <col min="4365" max="4365" width="12.85546875" style="212" customWidth="1"/>
    <col min="4366" max="4366" width="15.28515625" style="212" customWidth="1"/>
    <col min="4367" max="4367" width="17.85546875" style="212" customWidth="1"/>
    <col min="4368" max="4368" width="16.28515625" style="212" customWidth="1"/>
    <col min="4369" max="4369" width="13.85546875" style="212" customWidth="1"/>
    <col min="4370" max="4613" width="11.42578125" style="212"/>
    <col min="4614" max="4614" width="26.28515625" style="212" customWidth="1"/>
    <col min="4615" max="4615" width="14" style="212" customWidth="1"/>
    <col min="4616" max="4616" width="11.42578125" style="212"/>
    <col min="4617" max="4617" width="14" style="212" customWidth="1"/>
    <col min="4618" max="4618" width="34.5703125" style="212" customWidth="1"/>
    <col min="4619" max="4619" width="14.28515625" style="212" customWidth="1"/>
    <col min="4620" max="4620" width="11.140625" style="212" customWidth="1"/>
    <col min="4621" max="4621" width="12.85546875" style="212" customWidth="1"/>
    <col min="4622" max="4622" width="15.28515625" style="212" customWidth="1"/>
    <col min="4623" max="4623" width="17.85546875" style="212" customWidth="1"/>
    <col min="4624" max="4624" width="16.28515625" style="212" customWidth="1"/>
    <col min="4625" max="4625" width="13.85546875" style="212" customWidth="1"/>
    <col min="4626" max="4869" width="11.42578125" style="212"/>
    <col min="4870" max="4870" width="26.28515625" style="212" customWidth="1"/>
    <col min="4871" max="4871" width="14" style="212" customWidth="1"/>
    <col min="4872" max="4872" width="11.42578125" style="212"/>
    <col min="4873" max="4873" width="14" style="212" customWidth="1"/>
    <col min="4874" max="4874" width="34.5703125" style="212" customWidth="1"/>
    <col min="4875" max="4875" width="14.28515625" style="212" customWidth="1"/>
    <col min="4876" max="4876" width="11.140625" style="212" customWidth="1"/>
    <col min="4877" max="4877" width="12.85546875" style="212" customWidth="1"/>
    <col min="4878" max="4878" width="15.28515625" style="212" customWidth="1"/>
    <col min="4879" max="4879" width="17.85546875" style="212" customWidth="1"/>
    <col min="4880" max="4880" width="16.28515625" style="212" customWidth="1"/>
    <col min="4881" max="4881" width="13.85546875" style="212" customWidth="1"/>
    <col min="4882" max="5125" width="11.42578125" style="212"/>
    <col min="5126" max="5126" width="26.28515625" style="212" customWidth="1"/>
    <col min="5127" max="5127" width="14" style="212" customWidth="1"/>
    <col min="5128" max="5128" width="11.42578125" style="212"/>
    <col min="5129" max="5129" width="14" style="212" customWidth="1"/>
    <col min="5130" max="5130" width="34.5703125" style="212" customWidth="1"/>
    <col min="5131" max="5131" width="14.28515625" style="212" customWidth="1"/>
    <col min="5132" max="5132" width="11.140625" style="212" customWidth="1"/>
    <col min="5133" max="5133" width="12.85546875" style="212" customWidth="1"/>
    <col min="5134" max="5134" width="15.28515625" style="212" customWidth="1"/>
    <col min="5135" max="5135" width="17.85546875" style="212" customWidth="1"/>
    <col min="5136" max="5136" width="16.28515625" style="212" customWidth="1"/>
    <col min="5137" max="5137" width="13.85546875" style="212" customWidth="1"/>
    <col min="5138" max="5381" width="11.42578125" style="212"/>
    <col min="5382" max="5382" width="26.28515625" style="212" customWidth="1"/>
    <col min="5383" max="5383" width="14" style="212" customWidth="1"/>
    <col min="5384" max="5384" width="11.42578125" style="212"/>
    <col min="5385" max="5385" width="14" style="212" customWidth="1"/>
    <col min="5386" max="5386" width="34.5703125" style="212" customWidth="1"/>
    <col min="5387" max="5387" width="14.28515625" style="212" customWidth="1"/>
    <col min="5388" max="5388" width="11.140625" style="212" customWidth="1"/>
    <col min="5389" max="5389" width="12.85546875" style="212" customWidth="1"/>
    <col min="5390" max="5390" width="15.28515625" style="212" customWidth="1"/>
    <col min="5391" max="5391" width="17.85546875" style="212" customWidth="1"/>
    <col min="5392" max="5392" width="16.28515625" style="212" customWidth="1"/>
    <col min="5393" max="5393" width="13.85546875" style="212" customWidth="1"/>
    <col min="5394" max="5637" width="11.42578125" style="212"/>
    <col min="5638" max="5638" width="26.28515625" style="212" customWidth="1"/>
    <col min="5639" max="5639" width="14" style="212" customWidth="1"/>
    <col min="5640" max="5640" width="11.42578125" style="212"/>
    <col min="5641" max="5641" width="14" style="212" customWidth="1"/>
    <col min="5642" max="5642" width="34.5703125" style="212" customWidth="1"/>
    <col min="5643" max="5643" width="14.28515625" style="212" customWidth="1"/>
    <col min="5644" max="5644" width="11.140625" style="212" customWidth="1"/>
    <col min="5645" max="5645" width="12.85546875" style="212" customWidth="1"/>
    <col min="5646" max="5646" width="15.28515625" style="212" customWidth="1"/>
    <col min="5647" max="5647" width="17.85546875" style="212" customWidth="1"/>
    <col min="5648" max="5648" width="16.28515625" style="212" customWidth="1"/>
    <col min="5649" max="5649" width="13.85546875" style="212" customWidth="1"/>
    <col min="5650" max="5893" width="11.42578125" style="212"/>
    <col min="5894" max="5894" width="26.28515625" style="212" customWidth="1"/>
    <col min="5895" max="5895" width="14" style="212" customWidth="1"/>
    <col min="5896" max="5896" width="11.42578125" style="212"/>
    <col min="5897" max="5897" width="14" style="212" customWidth="1"/>
    <col min="5898" max="5898" width="34.5703125" style="212" customWidth="1"/>
    <col min="5899" max="5899" width="14.28515625" style="212" customWidth="1"/>
    <col min="5900" max="5900" width="11.140625" style="212" customWidth="1"/>
    <col min="5901" max="5901" width="12.85546875" style="212" customWidth="1"/>
    <col min="5902" max="5902" width="15.28515625" style="212" customWidth="1"/>
    <col min="5903" max="5903" width="17.85546875" style="212" customWidth="1"/>
    <col min="5904" max="5904" width="16.28515625" style="212" customWidth="1"/>
    <col min="5905" max="5905" width="13.85546875" style="212" customWidth="1"/>
    <col min="5906" max="6149" width="11.42578125" style="212"/>
    <col min="6150" max="6150" width="26.28515625" style="212" customWidth="1"/>
    <col min="6151" max="6151" width="14" style="212" customWidth="1"/>
    <col min="6152" max="6152" width="11.42578125" style="212"/>
    <col min="6153" max="6153" width="14" style="212" customWidth="1"/>
    <col min="6154" max="6154" width="34.5703125" style="212" customWidth="1"/>
    <col min="6155" max="6155" width="14.28515625" style="212" customWidth="1"/>
    <col min="6156" max="6156" width="11.140625" style="212" customWidth="1"/>
    <col min="6157" max="6157" width="12.85546875" style="212" customWidth="1"/>
    <col min="6158" max="6158" width="15.28515625" style="212" customWidth="1"/>
    <col min="6159" max="6159" width="17.85546875" style="212" customWidth="1"/>
    <col min="6160" max="6160" width="16.28515625" style="212" customWidth="1"/>
    <col min="6161" max="6161" width="13.85546875" style="212" customWidth="1"/>
    <col min="6162" max="6405" width="11.42578125" style="212"/>
    <col min="6406" max="6406" width="26.28515625" style="212" customWidth="1"/>
    <col min="6407" max="6407" width="14" style="212" customWidth="1"/>
    <col min="6408" max="6408" width="11.42578125" style="212"/>
    <col min="6409" max="6409" width="14" style="212" customWidth="1"/>
    <col min="6410" max="6410" width="34.5703125" style="212" customWidth="1"/>
    <col min="6411" max="6411" width="14.28515625" style="212" customWidth="1"/>
    <col min="6412" max="6412" width="11.140625" style="212" customWidth="1"/>
    <col min="6413" max="6413" width="12.85546875" style="212" customWidth="1"/>
    <col min="6414" max="6414" width="15.28515625" style="212" customWidth="1"/>
    <col min="6415" max="6415" width="17.85546875" style="212" customWidth="1"/>
    <col min="6416" max="6416" width="16.28515625" style="212" customWidth="1"/>
    <col min="6417" max="6417" width="13.85546875" style="212" customWidth="1"/>
    <col min="6418" max="6661" width="11.42578125" style="212"/>
    <col min="6662" max="6662" width="26.28515625" style="212" customWidth="1"/>
    <col min="6663" max="6663" width="14" style="212" customWidth="1"/>
    <col min="6664" max="6664" width="11.42578125" style="212"/>
    <col min="6665" max="6665" width="14" style="212" customWidth="1"/>
    <col min="6666" max="6666" width="34.5703125" style="212" customWidth="1"/>
    <col min="6667" max="6667" width="14.28515625" style="212" customWidth="1"/>
    <col min="6668" max="6668" width="11.140625" style="212" customWidth="1"/>
    <col min="6669" max="6669" width="12.85546875" style="212" customWidth="1"/>
    <col min="6670" max="6670" width="15.28515625" style="212" customWidth="1"/>
    <col min="6671" max="6671" width="17.85546875" style="212" customWidth="1"/>
    <col min="6672" max="6672" width="16.28515625" style="212" customWidth="1"/>
    <col min="6673" max="6673" width="13.85546875" style="212" customWidth="1"/>
    <col min="6674" max="6917" width="11.42578125" style="212"/>
    <col min="6918" max="6918" width="26.28515625" style="212" customWidth="1"/>
    <col min="6919" max="6919" width="14" style="212" customWidth="1"/>
    <col min="6920" max="6920" width="11.42578125" style="212"/>
    <col min="6921" max="6921" width="14" style="212" customWidth="1"/>
    <col min="6922" max="6922" width="34.5703125" style="212" customWidth="1"/>
    <col min="6923" max="6923" width="14.28515625" style="212" customWidth="1"/>
    <col min="6924" max="6924" width="11.140625" style="212" customWidth="1"/>
    <col min="6925" max="6925" width="12.85546875" style="212" customWidth="1"/>
    <col min="6926" max="6926" width="15.28515625" style="212" customWidth="1"/>
    <col min="6927" max="6927" width="17.85546875" style="212" customWidth="1"/>
    <col min="6928" max="6928" width="16.28515625" style="212" customWidth="1"/>
    <col min="6929" max="6929" width="13.85546875" style="212" customWidth="1"/>
    <col min="6930" max="7173" width="11.42578125" style="212"/>
    <col min="7174" max="7174" width="26.28515625" style="212" customWidth="1"/>
    <col min="7175" max="7175" width="14" style="212" customWidth="1"/>
    <col min="7176" max="7176" width="11.42578125" style="212"/>
    <col min="7177" max="7177" width="14" style="212" customWidth="1"/>
    <col min="7178" max="7178" width="34.5703125" style="212" customWidth="1"/>
    <col min="7179" max="7179" width="14.28515625" style="212" customWidth="1"/>
    <col min="7180" max="7180" width="11.140625" style="212" customWidth="1"/>
    <col min="7181" max="7181" width="12.85546875" style="212" customWidth="1"/>
    <col min="7182" max="7182" width="15.28515625" style="212" customWidth="1"/>
    <col min="7183" max="7183" width="17.85546875" style="212" customWidth="1"/>
    <col min="7184" max="7184" width="16.28515625" style="212" customWidth="1"/>
    <col min="7185" max="7185" width="13.85546875" style="212" customWidth="1"/>
    <col min="7186" max="7429" width="11.42578125" style="212"/>
    <col min="7430" max="7430" width="26.28515625" style="212" customWidth="1"/>
    <col min="7431" max="7431" width="14" style="212" customWidth="1"/>
    <col min="7432" max="7432" width="11.42578125" style="212"/>
    <col min="7433" max="7433" width="14" style="212" customWidth="1"/>
    <col min="7434" max="7434" width="34.5703125" style="212" customWidth="1"/>
    <col min="7435" max="7435" width="14.28515625" style="212" customWidth="1"/>
    <col min="7436" max="7436" width="11.140625" style="212" customWidth="1"/>
    <col min="7437" max="7437" width="12.85546875" style="212" customWidth="1"/>
    <col min="7438" max="7438" width="15.28515625" style="212" customWidth="1"/>
    <col min="7439" max="7439" width="17.85546875" style="212" customWidth="1"/>
    <col min="7440" max="7440" width="16.28515625" style="212" customWidth="1"/>
    <col min="7441" max="7441" width="13.85546875" style="212" customWidth="1"/>
    <col min="7442" max="7685" width="11.42578125" style="212"/>
    <col min="7686" max="7686" width="26.28515625" style="212" customWidth="1"/>
    <col min="7687" max="7687" width="14" style="212" customWidth="1"/>
    <col min="7688" max="7688" width="11.42578125" style="212"/>
    <col min="7689" max="7689" width="14" style="212" customWidth="1"/>
    <col min="7690" max="7690" width="34.5703125" style="212" customWidth="1"/>
    <col min="7691" max="7691" width="14.28515625" style="212" customWidth="1"/>
    <col min="7692" max="7692" width="11.140625" style="212" customWidth="1"/>
    <col min="7693" max="7693" width="12.85546875" style="212" customWidth="1"/>
    <col min="7694" max="7694" width="15.28515625" style="212" customWidth="1"/>
    <col min="7695" max="7695" width="17.85546875" style="212" customWidth="1"/>
    <col min="7696" max="7696" width="16.28515625" style="212" customWidth="1"/>
    <col min="7697" max="7697" width="13.85546875" style="212" customWidth="1"/>
    <col min="7698" max="7941" width="11.42578125" style="212"/>
    <col min="7942" max="7942" width="26.28515625" style="212" customWidth="1"/>
    <col min="7943" max="7943" width="14" style="212" customWidth="1"/>
    <col min="7944" max="7944" width="11.42578125" style="212"/>
    <col min="7945" max="7945" width="14" style="212" customWidth="1"/>
    <col min="7946" max="7946" width="34.5703125" style="212" customWidth="1"/>
    <col min="7947" max="7947" width="14.28515625" style="212" customWidth="1"/>
    <col min="7948" max="7948" width="11.140625" style="212" customWidth="1"/>
    <col min="7949" max="7949" width="12.85546875" style="212" customWidth="1"/>
    <col min="7950" max="7950" width="15.28515625" style="212" customWidth="1"/>
    <col min="7951" max="7951" width="17.85546875" style="212" customWidth="1"/>
    <col min="7952" max="7952" width="16.28515625" style="212" customWidth="1"/>
    <col min="7953" max="7953" width="13.85546875" style="212" customWidth="1"/>
    <col min="7954" max="8197" width="11.42578125" style="212"/>
    <col min="8198" max="8198" width="26.28515625" style="212" customWidth="1"/>
    <col min="8199" max="8199" width="14" style="212" customWidth="1"/>
    <col min="8200" max="8200" width="11.42578125" style="212"/>
    <col min="8201" max="8201" width="14" style="212" customWidth="1"/>
    <col min="8202" max="8202" width="34.5703125" style="212" customWidth="1"/>
    <col min="8203" max="8203" width="14.28515625" style="212" customWidth="1"/>
    <col min="8204" max="8204" width="11.140625" style="212" customWidth="1"/>
    <col min="8205" max="8205" width="12.85546875" style="212" customWidth="1"/>
    <col min="8206" max="8206" width="15.28515625" style="212" customWidth="1"/>
    <col min="8207" max="8207" width="17.85546875" style="212" customWidth="1"/>
    <col min="8208" max="8208" width="16.28515625" style="212" customWidth="1"/>
    <col min="8209" max="8209" width="13.85546875" style="212" customWidth="1"/>
    <col min="8210" max="8453" width="11.42578125" style="212"/>
    <col min="8454" max="8454" width="26.28515625" style="212" customWidth="1"/>
    <col min="8455" max="8455" width="14" style="212" customWidth="1"/>
    <col min="8456" max="8456" width="11.42578125" style="212"/>
    <col min="8457" max="8457" width="14" style="212" customWidth="1"/>
    <col min="8458" max="8458" width="34.5703125" style="212" customWidth="1"/>
    <col min="8459" max="8459" width="14.28515625" style="212" customWidth="1"/>
    <col min="8460" max="8460" width="11.140625" style="212" customWidth="1"/>
    <col min="8461" max="8461" width="12.85546875" style="212" customWidth="1"/>
    <col min="8462" max="8462" width="15.28515625" style="212" customWidth="1"/>
    <col min="8463" max="8463" width="17.85546875" style="212" customWidth="1"/>
    <col min="8464" max="8464" width="16.28515625" style="212" customWidth="1"/>
    <col min="8465" max="8465" width="13.85546875" style="212" customWidth="1"/>
    <col min="8466" max="8709" width="11.42578125" style="212"/>
    <col min="8710" max="8710" width="26.28515625" style="212" customWidth="1"/>
    <col min="8711" max="8711" width="14" style="212" customWidth="1"/>
    <col min="8712" max="8712" width="11.42578125" style="212"/>
    <col min="8713" max="8713" width="14" style="212" customWidth="1"/>
    <col min="8714" max="8714" width="34.5703125" style="212" customWidth="1"/>
    <col min="8715" max="8715" width="14.28515625" style="212" customWidth="1"/>
    <col min="8716" max="8716" width="11.140625" style="212" customWidth="1"/>
    <col min="8717" max="8717" width="12.85546875" style="212" customWidth="1"/>
    <col min="8718" max="8718" width="15.28515625" style="212" customWidth="1"/>
    <col min="8719" max="8719" width="17.85546875" style="212" customWidth="1"/>
    <col min="8720" max="8720" width="16.28515625" style="212" customWidth="1"/>
    <col min="8721" max="8721" width="13.85546875" style="212" customWidth="1"/>
    <col min="8722" max="8965" width="11.42578125" style="212"/>
    <col min="8966" max="8966" width="26.28515625" style="212" customWidth="1"/>
    <col min="8967" max="8967" width="14" style="212" customWidth="1"/>
    <col min="8968" max="8968" width="11.42578125" style="212"/>
    <col min="8969" max="8969" width="14" style="212" customWidth="1"/>
    <col min="8970" max="8970" width="34.5703125" style="212" customWidth="1"/>
    <col min="8971" max="8971" width="14.28515625" style="212" customWidth="1"/>
    <col min="8972" max="8972" width="11.140625" style="212" customWidth="1"/>
    <col min="8973" max="8973" width="12.85546875" style="212" customWidth="1"/>
    <col min="8974" max="8974" width="15.28515625" style="212" customWidth="1"/>
    <col min="8975" max="8975" width="17.85546875" style="212" customWidth="1"/>
    <col min="8976" max="8976" width="16.28515625" style="212" customWidth="1"/>
    <col min="8977" max="8977" width="13.85546875" style="212" customWidth="1"/>
    <col min="8978" max="9221" width="11.42578125" style="212"/>
    <col min="9222" max="9222" width="26.28515625" style="212" customWidth="1"/>
    <col min="9223" max="9223" width="14" style="212" customWidth="1"/>
    <col min="9224" max="9224" width="11.42578125" style="212"/>
    <col min="9225" max="9225" width="14" style="212" customWidth="1"/>
    <col min="9226" max="9226" width="34.5703125" style="212" customWidth="1"/>
    <col min="9227" max="9227" width="14.28515625" style="212" customWidth="1"/>
    <col min="9228" max="9228" width="11.140625" style="212" customWidth="1"/>
    <col min="9229" max="9229" width="12.85546875" style="212" customWidth="1"/>
    <col min="9230" max="9230" width="15.28515625" style="212" customWidth="1"/>
    <col min="9231" max="9231" width="17.85546875" style="212" customWidth="1"/>
    <col min="9232" max="9232" width="16.28515625" style="212" customWidth="1"/>
    <col min="9233" max="9233" width="13.85546875" style="212" customWidth="1"/>
    <col min="9234" max="9477" width="11.42578125" style="212"/>
    <col min="9478" max="9478" width="26.28515625" style="212" customWidth="1"/>
    <col min="9479" max="9479" width="14" style="212" customWidth="1"/>
    <col min="9480" max="9480" width="11.42578125" style="212"/>
    <col min="9481" max="9481" width="14" style="212" customWidth="1"/>
    <col min="9482" max="9482" width="34.5703125" style="212" customWidth="1"/>
    <col min="9483" max="9483" width="14.28515625" style="212" customWidth="1"/>
    <col min="9484" max="9484" width="11.140625" style="212" customWidth="1"/>
    <col min="9485" max="9485" width="12.85546875" style="212" customWidth="1"/>
    <col min="9486" max="9486" width="15.28515625" style="212" customWidth="1"/>
    <col min="9487" max="9487" width="17.85546875" style="212" customWidth="1"/>
    <col min="9488" max="9488" width="16.28515625" style="212" customWidth="1"/>
    <col min="9489" max="9489" width="13.85546875" style="212" customWidth="1"/>
    <col min="9490" max="9733" width="11.42578125" style="212"/>
    <col min="9734" max="9734" width="26.28515625" style="212" customWidth="1"/>
    <col min="9735" max="9735" width="14" style="212" customWidth="1"/>
    <col min="9736" max="9736" width="11.42578125" style="212"/>
    <col min="9737" max="9737" width="14" style="212" customWidth="1"/>
    <col min="9738" max="9738" width="34.5703125" style="212" customWidth="1"/>
    <col min="9739" max="9739" width="14.28515625" style="212" customWidth="1"/>
    <col min="9740" max="9740" width="11.140625" style="212" customWidth="1"/>
    <col min="9741" max="9741" width="12.85546875" style="212" customWidth="1"/>
    <col min="9742" max="9742" width="15.28515625" style="212" customWidth="1"/>
    <col min="9743" max="9743" width="17.85546875" style="212" customWidth="1"/>
    <col min="9744" max="9744" width="16.28515625" style="212" customWidth="1"/>
    <col min="9745" max="9745" width="13.85546875" style="212" customWidth="1"/>
    <col min="9746" max="9989" width="11.42578125" style="212"/>
    <col min="9990" max="9990" width="26.28515625" style="212" customWidth="1"/>
    <col min="9991" max="9991" width="14" style="212" customWidth="1"/>
    <col min="9992" max="9992" width="11.42578125" style="212"/>
    <col min="9993" max="9993" width="14" style="212" customWidth="1"/>
    <col min="9994" max="9994" width="34.5703125" style="212" customWidth="1"/>
    <col min="9995" max="9995" width="14.28515625" style="212" customWidth="1"/>
    <col min="9996" max="9996" width="11.140625" style="212" customWidth="1"/>
    <col min="9997" max="9997" width="12.85546875" style="212" customWidth="1"/>
    <col min="9998" max="9998" width="15.28515625" style="212" customWidth="1"/>
    <col min="9999" max="9999" width="17.85546875" style="212" customWidth="1"/>
    <col min="10000" max="10000" width="16.28515625" style="212" customWidth="1"/>
    <col min="10001" max="10001" width="13.85546875" style="212" customWidth="1"/>
    <col min="10002" max="10245" width="11.42578125" style="212"/>
    <col min="10246" max="10246" width="26.28515625" style="212" customWidth="1"/>
    <col min="10247" max="10247" width="14" style="212" customWidth="1"/>
    <col min="10248" max="10248" width="11.42578125" style="212"/>
    <col min="10249" max="10249" width="14" style="212" customWidth="1"/>
    <col min="10250" max="10250" width="34.5703125" style="212" customWidth="1"/>
    <col min="10251" max="10251" width="14.28515625" style="212" customWidth="1"/>
    <col min="10252" max="10252" width="11.140625" style="212" customWidth="1"/>
    <col min="10253" max="10253" width="12.85546875" style="212" customWidth="1"/>
    <col min="10254" max="10254" width="15.28515625" style="212" customWidth="1"/>
    <col min="10255" max="10255" width="17.85546875" style="212" customWidth="1"/>
    <col min="10256" max="10256" width="16.28515625" style="212" customWidth="1"/>
    <col min="10257" max="10257" width="13.85546875" style="212" customWidth="1"/>
    <col min="10258" max="10501" width="11.42578125" style="212"/>
    <col min="10502" max="10502" width="26.28515625" style="212" customWidth="1"/>
    <col min="10503" max="10503" width="14" style="212" customWidth="1"/>
    <col min="10504" max="10504" width="11.42578125" style="212"/>
    <col min="10505" max="10505" width="14" style="212" customWidth="1"/>
    <col min="10506" max="10506" width="34.5703125" style="212" customWidth="1"/>
    <col min="10507" max="10507" width="14.28515625" style="212" customWidth="1"/>
    <col min="10508" max="10508" width="11.140625" style="212" customWidth="1"/>
    <col min="10509" max="10509" width="12.85546875" style="212" customWidth="1"/>
    <col min="10510" max="10510" width="15.28515625" style="212" customWidth="1"/>
    <col min="10511" max="10511" width="17.85546875" style="212" customWidth="1"/>
    <col min="10512" max="10512" width="16.28515625" style="212" customWidth="1"/>
    <col min="10513" max="10513" width="13.85546875" style="212" customWidth="1"/>
    <col min="10514" max="10757" width="11.42578125" style="212"/>
    <col min="10758" max="10758" width="26.28515625" style="212" customWidth="1"/>
    <col min="10759" max="10759" width="14" style="212" customWidth="1"/>
    <col min="10760" max="10760" width="11.42578125" style="212"/>
    <col min="10761" max="10761" width="14" style="212" customWidth="1"/>
    <col min="10762" max="10762" width="34.5703125" style="212" customWidth="1"/>
    <col min="10763" max="10763" width="14.28515625" style="212" customWidth="1"/>
    <col min="10764" max="10764" width="11.140625" style="212" customWidth="1"/>
    <col min="10765" max="10765" width="12.85546875" style="212" customWidth="1"/>
    <col min="10766" max="10766" width="15.28515625" style="212" customWidth="1"/>
    <col min="10767" max="10767" width="17.85546875" style="212" customWidth="1"/>
    <col min="10768" max="10768" width="16.28515625" style="212" customWidth="1"/>
    <col min="10769" max="10769" width="13.85546875" style="212" customWidth="1"/>
    <col min="10770" max="11013" width="11.42578125" style="212"/>
    <col min="11014" max="11014" width="26.28515625" style="212" customWidth="1"/>
    <col min="11015" max="11015" width="14" style="212" customWidth="1"/>
    <col min="11016" max="11016" width="11.42578125" style="212"/>
    <col min="11017" max="11017" width="14" style="212" customWidth="1"/>
    <col min="11018" max="11018" width="34.5703125" style="212" customWidth="1"/>
    <col min="11019" max="11019" width="14.28515625" style="212" customWidth="1"/>
    <col min="11020" max="11020" width="11.140625" style="212" customWidth="1"/>
    <col min="11021" max="11021" width="12.85546875" style="212" customWidth="1"/>
    <col min="11022" max="11022" width="15.28515625" style="212" customWidth="1"/>
    <col min="11023" max="11023" width="17.85546875" style="212" customWidth="1"/>
    <col min="11024" max="11024" width="16.28515625" style="212" customWidth="1"/>
    <col min="11025" max="11025" width="13.85546875" style="212" customWidth="1"/>
    <col min="11026" max="11269" width="11.42578125" style="212"/>
    <col min="11270" max="11270" width="26.28515625" style="212" customWidth="1"/>
    <col min="11271" max="11271" width="14" style="212" customWidth="1"/>
    <col min="11272" max="11272" width="11.42578125" style="212"/>
    <col min="11273" max="11273" width="14" style="212" customWidth="1"/>
    <col min="11274" max="11274" width="34.5703125" style="212" customWidth="1"/>
    <col min="11275" max="11275" width="14.28515625" style="212" customWidth="1"/>
    <col min="11276" max="11276" width="11.140625" style="212" customWidth="1"/>
    <col min="11277" max="11277" width="12.85546875" style="212" customWidth="1"/>
    <col min="11278" max="11278" width="15.28515625" style="212" customWidth="1"/>
    <col min="11279" max="11279" width="17.85546875" style="212" customWidth="1"/>
    <col min="11280" max="11280" width="16.28515625" style="212" customWidth="1"/>
    <col min="11281" max="11281" width="13.85546875" style="212" customWidth="1"/>
    <col min="11282" max="11525" width="11.42578125" style="212"/>
    <col min="11526" max="11526" width="26.28515625" style="212" customWidth="1"/>
    <col min="11527" max="11527" width="14" style="212" customWidth="1"/>
    <col min="11528" max="11528" width="11.42578125" style="212"/>
    <col min="11529" max="11529" width="14" style="212" customWidth="1"/>
    <col min="11530" max="11530" width="34.5703125" style="212" customWidth="1"/>
    <col min="11531" max="11531" width="14.28515625" style="212" customWidth="1"/>
    <col min="11532" max="11532" width="11.140625" style="212" customWidth="1"/>
    <col min="11533" max="11533" width="12.85546875" style="212" customWidth="1"/>
    <col min="11534" max="11534" width="15.28515625" style="212" customWidth="1"/>
    <col min="11535" max="11535" width="17.85546875" style="212" customWidth="1"/>
    <col min="11536" max="11536" width="16.28515625" style="212" customWidth="1"/>
    <col min="11537" max="11537" width="13.85546875" style="212" customWidth="1"/>
    <col min="11538" max="11781" width="11.42578125" style="212"/>
    <col min="11782" max="11782" width="26.28515625" style="212" customWidth="1"/>
    <col min="11783" max="11783" width="14" style="212" customWidth="1"/>
    <col min="11784" max="11784" width="11.42578125" style="212"/>
    <col min="11785" max="11785" width="14" style="212" customWidth="1"/>
    <col min="11786" max="11786" width="34.5703125" style="212" customWidth="1"/>
    <col min="11787" max="11787" width="14.28515625" style="212" customWidth="1"/>
    <col min="11788" max="11788" width="11.140625" style="212" customWidth="1"/>
    <col min="11789" max="11789" width="12.85546875" style="212" customWidth="1"/>
    <col min="11790" max="11790" width="15.28515625" style="212" customWidth="1"/>
    <col min="11791" max="11791" width="17.85546875" style="212" customWidth="1"/>
    <col min="11792" max="11792" width="16.28515625" style="212" customWidth="1"/>
    <col min="11793" max="11793" width="13.85546875" style="212" customWidth="1"/>
    <col min="11794" max="12037" width="11.42578125" style="212"/>
    <col min="12038" max="12038" width="26.28515625" style="212" customWidth="1"/>
    <col min="12039" max="12039" width="14" style="212" customWidth="1"/>
    <col min="12040" max="12040" width="11.42578125" style="212"/>
    <col min="12041" max="12041" width="14" style="212" customWidth="1"/>
    <col min="12042" max="12042" width="34.5703125" style="212" customWidth="1"/>
    <col min="12043" max="12043" width="14.28515625" style="212" customWidth="1"/>
    <col min="12044" max="12044" width="11.140625" style="212" customWidth="1"/>
    <col min="12045" max="12045" width="12.85546875" style="212" customWidth="1"/>
    <col min="12046" max="12046" width="15.28515625" style="212" customWidth="1"/>
    <col min="12047" max="12047" width="17.85546875" style="212" customWidth="1"/>
    <col min="12048" max="12048" width="16.28515625" style="212" customWidth="1"/>
    <col min="12049" max="12049" width="13.85546875" style="212" customWidth="1"/>
    <col min="12050" max="12293" width="11.42578125" style="212"/>
    <col min="12294" max="12294" width="26.28515625" style="212" customWidth="1"/>
    <col min="12295" max="12295" width="14" style="212" customWidth="1"/>
    <col min="12296" max="12296" width="11.42578125" style="212"/>
    <col min="12297" max="12297" width="14" style="212" customWidth="1"/>
    <col min="12298" max="12298" width="34.5703125" style="212" customWidth="1"/>
    <col min="12299" max="12299" width="14.28515625" style="212" customWidth="1"/>
    <col min="12300" max="12300" width="11.140625" style="212" customWidth="1"/>
    <col min="12301" max="12301" width="12.85546875" style="212" customWidth="1"/>
    <col min="12302" max="12302" width="15.28515625" style="212" customWidth="1"/>
    <col min="12303" max="12303" width="17.85546875" style="212" customWidth="1"/>
    <col min="12304" max="12304" width="16.28515625" style="212" customWidth="1"/>
    <col min="12305" max="12305" width="13.85546875" style="212" customWidth="1"/>
    <col min="12306" max="12549" width="11.42578125" style="212"/>
    <col min="12550" max="12550" width="26.28515625" style="212" customWidth="1"/>
    <col min="12551" max="12551" width="14" style="212" customWidth="1"/>
    <col min="12552" max="12552" width="11.42578125" style="212"/>
    <col min="12553" max="12553" width="14" style="212" customWidth="1"/>
    <col min="12554" max="12554" width="34.5703125" style="212" customWidth="1"/>
    <col min="12555" max="12555" width="14.28515625" style="212" customWidth="1"/>
    <col min="12556" max="12556" width="11.140625" style="212" customWidth="1"/>
    <col min="12557" max="12557" width="12.85546875" style="212" customWidth="1"/>
    <col min="12558" max="12558" width="15.28515625" style="212" customWidth="1"/>
    <col min="12559" max="12559" width="17.85546875" style="212" customWidth="1"/>
    <col min="12560" max="12560" width="16.28515625" style="212" customWidth="1"/>
    <col min="12561" max="12561" width="13.85546875" style="212" customWidth="1"/>
    <col min="12562" max="12805" width="11.42578125" style="212"/>
    <col min="12806" max="12806" width="26.28515625" style="212" customWidth="1"/>
    <col min="12807" max="12807" width="14" style="212" customWidth="1"/>
    <col min="12808" max="12808" width="11.42578125" style="212"/>
    <col min="12809" max="12809" width="14" style="212" customWidth="1"/>
    <col min="12810" max="12810" width="34.5703125" style="212" customWidth="1"/>
    <col min="12811" max="12811" width="14.28515625" style="212" customWidth="1"/>
    <col min="12812" max="12812" width="11.140625" style="212" customWidth="1"/>
    <col min="12813" max="12813" width="12.85546875" style="212" customWidth="1"/>
    <col min="12814" max="12814" width="15.28515625" style="212" customWidth="1"/>
    <col min="12815" max="12815" width="17.85546875" style="212" customWidth="1"/>
    <col min="12816" max="12816" width="16.28515625" style="212" customWidth="1"/>
    <col min="12817" max="12817" width="13.85546875" style="212" customWidth="1"/>
    <col min="12818" max="13061" width="11.42578125" style="212"/>
    <col min="13062" max="13062" width="26.28515625" style="212" customWidth="1"/>
    <col min="13063" max="13063" width="14" style="212" customWidth="1"/>
    <col min="13064" max="13064" width="11.42578125" style="212"/>
    <col min="13065" max="13065" width="14" style="212" customWidth="1"/>
    <col min="13066" max="13066" width="34.5703125" style="212" customWidth="1"/>
    <col min="13067" max="13067" width="14.28515625" style="212" customWidth="1"/>
    <col min="13068" max="13068" width="11.140625" style="212" customWidth="1"/>
    <col min="13069" max="13069" width="12.85546875" style="212" customWidth="1"/>
    <col min="13070" max="13070" width="15.28515625" style="212" customWidth="1"/>
    <col min="13071" max="13071" width="17.85546875" style="212" customWidth="1"/>
    <col min="13072" max="13072" width="16.28515625" style="212" customWidth="1"/>
    <col min="13073" max="13073" width="13.85546875" style="212" customWidth="1"/>
    <col min="13074" max="13317" width="11.42578125" style="212"/>
    <col min="13318" max="13318" width="26.28515625" style="212" customWidth="1"/>
    <col min="13319" max="13319" width="14" style="212" customWidth="1"/>
    <col min="13320" max="13320" width="11.42578125" style="212"/>
    <col min="13321" max="13321" width="14" style="212" customWidth="1"/>
    <col min="13322" max="13322" width="34.5703125" style="212" customWidth="1"/>
    <col min="13323" max="13323" width="14.28515625" style="212" customWidth="1"/>
    <col min="13324" max="13324" width="11.140625" style="212" customWidth="1"/>
    <col min="13325" max="13325" width="12.85546875" style="212" customWidth="1"/>
    <col min="13326" max="13326" width="15.28515625" style="212" customWidth="1"/>
    <col min="13327" max="13327" width="17.85546875" style="212" customWidth="1"/>
    <col min="13328" max="13328" width="16.28515625" style="212" customWidth="1"/>
    <col min="13329" max="13329" width="13.85546875" style="212" customWidth="1"/>
    <col min="13330" max="13573" width="11.42578125" style="212"/>
    <col min="13574" max="13574" width="26.28515625" style="212" customWidth="1"/>
    <col min="13575" max="13575" width="14" style="212" customWidth="1"/>
    <col min="13576" max="13576" width="11.42578125" style="212"/>
    <col min="13577" max="13577" width="14" style="212" customWidth="1"/>
    <col min="13578" max="13578" width="34.5703125" style="212" customWidth="1"/>
    <col min="13579" max="13579" width="14.28515625" style="212" customWidth="1"/>
    <col min="13580" max="13580" width="11.140625" style="212" customWidth="1"/>
    <col min="13581" max="13581" width="12.85546875" style="212" customWidth="1"/>
    <col min="13582" max="13582" width="15.28515625" style="212" customWidth="1"/>
    <col min="13583" max="13583" width="17.85546875" style="212" customWidth="1"/>
    <col min="13584" max="13584" width="16.28515625" style="212" customWidth="1"/>
    <col min="13585" max="13585" width="13.85546875" style="212" customWidth="1"/>
    <col min="13586" max="13829" width="11.42578125" style="212"/>
    <col min="13830" max="13830" width="26.28515625" style="212" customWidth="1"/>
    <col min="13831" max="13831" width="14" style="212" customWidth="1"/>
    <col min="13832" max="13832" width="11.42578125" style="212"/>
    <col min="13833" max="13833" width="14" style="212" customWidth="1"/>
    <col min="13834" max="13834" width="34.5703125" style="212" customWidth="1"/>
    <col min="13835" max="13835" width="14.28515625" style="212" customWidth="1"/>
    <col min="13836" max="13836" width="11.140625" style="212" customWidth="1"/>
    <col min="13837" max="13837" width="12.85546875" style="212" customWidth="1"/>
    <col min="13838" max="13838" width="15.28515625" style="212" customWidth="1"/>
    <col min="13839" max="13839" width="17.85546875" style="212" customWidth="1"/>
    <col min="13840" max="13840" width="16.28515625" style="212" customWidth="1"/>
    <col min="13841" max="13841" width="13.85546875" style="212" customWidth="1"/>
    <col min="13842" max="14085" width="11.42578125" style="212"/>
    <col min="14086" max="14086" width="26.28515625" style="212" customWidth="1"/>
    <col min="14087" max="14087" width="14" style="212" customWidth="1"/>
    <col min="14088" max="14088" width="11.42578125" style="212"/>
    <col min="14089" max="14089" width="14" style="212" customWidth="1"/>
    <col min="14090" max="14090" width="34.5703125" style="212" customWidth="1"/>
    <col min="14091" max="14091" width="14.28515625" style="212" customWidth="1"/>
    <col min="14092" max="14092" width="11.140625" style="212" customWidth="1"/>
    <col min="14093" max="14093" width="12.85546875" style="212" customWidth="1"/>
    <col min="14094" max="14094" width="15.28515625" style="212" customWidth="1"/>
    <col min="14095" max="14095" width="17.85546875" style="212" customWidth="1"/>
    <col min="14096" max="14096" width="16.28515625" style="212" customWidth="1"/>
    <col min="14097" max="14097" width="13.85546875" style="212" customWidth="1"/>
    <col min="14098" max="14341" width="11.42578125" style="212"/>
    <col min="14342" max="14342" width="26.28515625" style="212" customWidth="1"/>
    <col min="14343" max="14343" width="14" style="212" customWidth="1"/>
    <col min="14344" max="14344" width="11.42578125" style="212"/>
    <col min="14345" max="14345" width="14" style="212" customWidth="1"/>
    <col min="14346" max="14346" width="34.5703125" style="212" customWidth="1"/>
    <col min="14347" max="14347" width="14.28515625" style="212" customWidth="1"/>
    <col min="14348" max="14348" width="11.140625" style="212" customWidth="1"/>
    <col min="14349" max="14349" width="12.85546875" style="212" customWidth="1"/>
    <col min="14350" max="14350" width="15.28515625" style="212" customWidth="1"/>
    <col min="14351" max="14351" width="17.85546875" style="212" customWidth="1"/>
    <col min="14352" max="14352" width="16.28515625" style="212" customWidth="1"/>
    <col min="14353" max="14353" width="13.85546875" style="212" customWidth="1"/>
    <col min="14354" max="14597" width="11.42578125" style="212"/>
    <col min="14598" max="14598" width="26.28515625" style="212" customWidth="1"/>
    <col min="14599" max="14599" width="14" style="212" customWidth="1"/>
    <col min="14600" max="14600" width="11.42578125" style="212"/>
    <col min="14601" max="14601" width="14" style="212" customWidth="1"/>
    <col min="14602" max="14602" width="34.5703125" style="212" customWidth="1"/>
    <col min="14603" max="14603" width="14.28515625" style="212" customWidth="1"/>
    <col min="14604" max="14604" width="11.140625" style="212" customWidth="1"/>
    <col min="14605" max="14605" width="12.85546875" style="212" customWidth="1"/>
    <col min="14606" max="14606" width="15.28515625" style="212" customWidth="1"/>
    <col min="14607" max="14607" width="17.85546875" style="212" customWidth="1"/>
    <col min="14608" max="14608" width="16.28515625" style="212" customWidth="1"/>
    <col min="14609" max="14609" width="13.85546875" style="212" customWidth="1"/>
    <col min="14610" max="14853" width="11.42578125" style="212"/>
    <col min="14854" max="14854" width="26.28515625" style="212" customWidth="1"/>
    <col min="14855" max="14855" width="14" style="212" customWidth="1"/>
    <col min="14856" max="14856" width="11.42578125" style="212"/>
    <col min="14857" max="14857" width="14" style="212" customWidth="1"/>
    <col min="14858" max="14858" width="34.5703125" style="212" customWidth="1"/>
    <col min="14859" max="14859" width="14.28515625" style="212" customWidth="1"/>
    <col min="14860" max="14860" width="11.140625" style="212" customWidth="1"/>
    <col min="14861" max="14861" width="12.85546875" style="212" customWidth="1"/>
    <col min="14862" max="14862" width="15.28515625" style="212" customWidth="1"/>
    <col min="14863" max="14863" width="17.85546875" style="212" customWidth="1"/>
    <col min="14864" max="14864" width="16.28515625" style="212" customWidth="1"/>
    <col min="14865" max="14865" width="13.85546875" style="212" customWidth="1"/>
    <col min="14866" max="15109" width="11.42578125" style="212"/>
    <col min="15110" max="15110" width="26.28515625" style="212" customWidth="1"/>
    <col min="15111" max="15111" width="14" style="212" customWidth="1"/>
    <col min="15112" max="15112" width="11.42578125" style="212"/>
    <col min="15113" max="15113" width="14" style="212" customWidth="1"/>
    <col min="15114" max="15114" width="34.5703125" style="212" customWidth="1"/>
    <col min="15115" max="15115" width="14.28515625" style="212" customWidth="1"/>
    <col min="15116" max="15116" width="11.140625" style="212" customWidth="1"/>
    <col min="15117" max="15117" width="12.85546875" style="212" customWidth="1"/>
    <col min="15118" max="15118" width="15.28515625" style="212" customWidth="1"/>
    <col min="15119" max="15119" width="17.85546875" style="212" customWidth="1"/>
    <col min="15120" max="15120" width="16.28515625" style="212" customWidth="1"/>
    <col min="15121" max="15121" width="13.85546875" style="212" customWidth="1"/>
    <col min="15122" max="15365" width="11.42578125" style="212"/>
    <col min="15366" max="15366" width="26.28515625" style="212" customWidth="1"/>
    <col min="15367" max="15367" width="14" style="212" customWidth="1"/>
    <col min="15368" max="15368" width="11.42578125" style="212"/>
    <col min="15369" max="15369" width="14" style="212" customWidth="1"/>
    <col min="15370" max="15370" width="34.5703125" style="212" customWidth="1"/>
    <col min="15371" max="15371" width="14.28515625" style="212" customWidth="1"/>
    <col min="15372" max="15372" width="11.140625" style="212" customWidth="1"/>
    <col min="15373" max="15373" width="12.85546875" style="212" customWidth="1"/>
    <col min="15374" max="15374" width="15.28515625" style="212" customWidth="1"/>
    <col min="15375" max="15375" width="17.85546875" style="212" customWidth="1"/>
    <col min="15376" max="15376" width="16.28515625" style="212" customWidth="1"/>
    <col min="15377" max="15377" width="13.85546875" style="212" customWidth="1"/>
    <col min="15378" max="15621" width="11.42578125" style="212"/>
    <col min="15622" max="15622" width="26.28515625" style="212" customWidth="1"/>
    <col min="15623" max="15623" width="14" style="212" customWidth="1"/>
    <col min="15624" max="15624" width="11.42578125" style="212"/>
    <col min="15625" max="15625" width="14" style="212" customWidth="1"/>
    <col min="15626" max="15626" width="34.5703125" style="212" customWidth="1"/>
    <col min="15627" max="15627" width="14.28515625" style="212" customWidth="1"/>
    <col min="15628" max="15628" width="11.140625" style="212" customWidth="1"/>
    <col min="15629" max="15629" width="12.85546875" style="212" customWidth="1"/>
    <col min="15630" max="15630" width="15.28515625" style="212" customWidth="1"/>
    <col min="15631" max="15631" width="17.85546875" style="212" customWidth="1"/>
    <col min="15632" max="15632" width="16.28515625" style="212" customWidth="1"/>
    <col min="15633" max="15633" width="13.85546875" style="212" customWidth="1"/>
    <col min="15634" max="15877" width="11.42578125" style="212"/>
    <col min="15878" max="15878" width="26.28515625" style="212" customWidth="1"/>
    <col min="15879" max="15879" width="14" style="212" customWidth="1"/>
    <col min="15880" max="15880" width="11.42578125" style="212"/>
    <col min="15881" max="15881" width="14" style="212" customWidth="1"/>
    <col min="15882" max="15882" width="34.5703125" style="212" customWidth="1"/>
    <col min="15883" max="15883" width="14.28515625" style="212" customWidth="1"/>
    <col min="15884" max="15884" width="11.140625" style="212" customWidth="1"/>
    <col min="15885" max="15885" width="12.85546875" style="212" customWidth="1"/>
    <col min="15886" max="15886" width="15.28515625" style="212" customWidth="1"/>
    <col min="15887" max="15887" width="17.85546875" style="212" customWidth="1"/>
    <col min="15888" max="15888" width="16.28515625" style="212" customWidth="1"/>
    <col min="15889" max="15889" width="13.85546875" style="212" customWidth="1"/>
    <col min="15890" max="16133" width="11.42578125" style="212"/>
    <col min="16134" max="16134" width="26.28515625" style="212" customWidth="1"/>
    <col min="16135" max="16135" width="14" style="212" customWidth="1"/>
    <col min="16136" max="16136" width="11.42578125" style="212"/>
    <col min="16137" max="16137" width="14" style="212" customWidth="1"/>
    <col min="16138" max="16138" width="34.5703125" style="212" customWidth="1"/>
    <col min="16139" max="16139" width="14.28515625" style="212" customWidth="1"/>
    <col min="16140" max="16140" width="11.140625" style="212" customWidth="1"/>
    <col min="16141" max="16141" width="12.85546875" style="212" customWidth="1"/>
    <col min="16142" max="16142" width="15.28515625" style="212" customWidth="1"/>
    <col min="16143" max="16143" width="17.85546875" style="212" customWidth="1"/>
    <col min="16144" max="16144" width="16.28515625" style="212" customWidth="1"/>
    <col min="16145" max="16145" width="13.85546875" style="212" customWidth="1"/>
    <col min="16146" max="16384" width="11.42578125" style="212"/>
  </cols>
  <sheetData>
    <row r="1" spans="1:17" ht="66" customHeight="1">
      <c r="A1" s="207"/>
      <c r="B1" s="208"/>
      <c r="C1" s="209" t="s">
        <v>551</v>
      </c>
      <c r="D1" s="210"/>
      <c r="E1" s="210"/>
      <c r="F1" s="210"/>
      <c r="G1" s="210"/>
      <c r="H1" s="210"/>
      <c r="I1" s="210"/>
      <c r="J1" s="210"/>
      <c r="K1" s="210"/>
      <c r="L1" s="210"/>
      <c r="M1" s="210"/>
      <c r="N1" s="210"/>
      <c r="O1" s="210"/>
      <c r="P1" s="210"/>
      <c r="Q1" s="211"/>
    </row>
    <row r="2" spans="1:17" ht="40.5" customHeight="1">
      <c r="A2" s="213"/>
      <c r="B2" s="214"/>
      <c r="C2" s="215" t="s">
        <v>552</v>
      </c>
      <c r="D2" s="216"/>
      <c r="E2" s="216"/>
      <c r="F2" s="216"/>
      <c r="G2" s="216"/>
      <c r="H2" s="216"/>
      <c r="I2" s="216"/>
      <c r="J2" s="216"/>
      <c r="K2" s="216"/>
      <c r="L2" s="216"/>
      <c r="M2" s="216"/>
      <c r="N2" s="216"/>
      <c r="O2" s="216"/>
      <c r="P2" s="216"/>
      <c r="Q2" s="217"/>
    </row>
    <row r="3" spans="1:17" ht="25.5" customHeight="1">
      <c r="A3" s="218"/>
      <c r="B3" s="219"/>
      <c r="C3" s="220" t="s">
        <v>553</v>
      </c>
      <c r="D3" s="221"/>
      <c r="E3" s="221"/>
      <c r="F3" s="222"/>
      <c r="G3" s="220" t="s">
        <v>554</v>
      </c>
      <c r="H3" s="221"/>
      <c r="I3" s="221"/>
      <c r="J3" s="221"/>
      <c r="K3" s="221"/>
      <c r="L3" s="221"/>
      <c r="M3" s="221"/>
      <c r="N3" s="222"/>
      <c r="O3" s="223"/>
      <c r="P3" s="223"/>
      <c r="Q3" s="224"/>
    </row>
    <row r="4" spans="1:17" ht="24" customHeight="1">
      <c r="A4" s="588" t="s">
        <v>555</v>
      </c>
      <c r="B4" s="588" t="s">
        <v>556</v>
      </c>
      <c r="C4" s="583" t="s">
        <v>557</v>
      </c>
      <c r="D4" s="583" t="s">
        <v>172</v>
      </c>
      <c r="E4" s="583"/>
      <c r="F4" s="583" t="s">
        <v>558</v>
      </c>
      <c r="G4" s="583" t="s">
        <v>559</v>
      </c>
      <c r="H4" s="583" t="s">
        <v>173</v>
      </c>
      <c r="I4" s="583"/>
      <c r="J4" s="583" t="s">
        <v>560</v>
      </c>
      <c r="K4" s="584" t="s">
        <v>561</v>
      </c>
      <c r="L4" s="585"/>
      <c r="M4" s="586"/>
      <c r="N4" s="584" t="s">
        <v>562</v>
      </c>
      <c r="O4" s="585"/>
      <c r="P4" s="586"/>
      <c r="Q4" s="583" t="s">
        <v>563</v>
      </c>
    </row>
    <row r="5" spans="1:17" ht="48.75" customHeight="1">
      <c r="A5" s="589"/>
      <c r="B5" s="589"/>
      <c r="C5" s="583"/>
      <c r="D5" s="225" t="s">
        <v>10</v>
      </c>
      <c r="E5" s="225" t="s">
        <v>9</v>
      </c>
      <c r="F5" s="583"/>
      <c r="G5" s="583"/>
      <c r="H5" s="226" t="s">
        <v>564</v>
      </c>
      <c r="I5" s="226" t="s">
        <v>565</v>
      </c>
      <c r="J5" s="583"/>
      <c r="K5" s="227" t="s">
        <v>566</v>
      </c>
      <c r="L5" s="228" t="s">
        <v>567</v>
      </c>
      <c r="M5" s="227" t="s">
        <v>568</v>
      </c>
      <c r="N5" s="227" t="s">
        <v>569</v>
      </c>
      <c r="O5" s="227" t="s">
        <v>567</v>
      </c>
      <c r="P5" s="227" t="s">
        <v>570</v>
      </c>
      <c r="Q5" s="583"/>
    </row>
    <row r="6" spans="1:17" ht="97.5" customHeight="1">
      <c r="A6" s="229" t="s">
        <v>249</v>
      </c>
      <c r="B6" s="229" t="s">
        <v>285</v>
      </c>
      <c r="C6" s="230" t="s">
        <v>250</v>
      </c>
      <c r="D6" s="230" t="s">
        <v>571</v>
      </c>
      <c r="E6" s="230" t="s">
        <v>572</v>
      </c>
      <c r="F6" s="231" t="s">
        <v>573</v>
      </c>
      <c r="G6" s="230" t="s">
        <v>286</v>
      </c>
      <c r="H6" s="230"/>
      <c r="I6" s="230"/>
      <c r="J6" s="231" t="s">
        <v>573</v>
      </c>
      <c r="K6" s="230" t="s">
        <v>574</v>
      </c>
      <c r="L6" s="230" t="s">
        <v>287</v>
      </c>
      <c r="M6" s="230" t="s">
        <v>288</v>
      </c>
      <c r="N6" s="230" t="s">
        <v>575</v>
      </c>
      <c r="O6" s="230" t="s">
        <v>576</v>
      </c>
      <c r="P6" s="230" t="s">
        <v>577</v>
      </c>
      <c r="Q6" s="230" t="s">
        <v>289</v>
      </c>
    </row>
    <row r="7" spans="1:17" ht="99.75" customHeight="1">
      <c r="A7" s="229" t="s">
        <v>249</v>
      </c>
      <c r="B7" s="232" t="s">
        <v>268</v>
      </c>
      <c r="C7" s="230" t="s">
        <v>290</v>
      </c>
      <c r="D7" s="230" t="s">
        <v>571</v>
      </c>
      <c r="E7" s="230" t="s">
        <v>572</v>
      </c>
      <c r="F7" s="231" t="s">
        <v>578</v>
      </c>
      <c r="G7" s="230" t="s">
        <v>226</v>
      </c>
      <c r="H7" s="230"/>
      <c r="I7" s="230"/>
      <c r="J7" s="231" t="s">
        <v>573</v>
      </c>
      <c r="K7" s="230" t="s">
        <v>574</v>
      </c>
      <c r="L7" s="230" t="s">
        <v>287</v>
      </c>
      <c r="M7" s="230" t="s">
        <v>291</v>
      </c>
      <c r="N7" s="230" t="s">
        <v>575</v>
      </c>
      <c r="O7" s="230" t="s">
        <v>576</v>
      </c>
      <c r="P7" s="230" t="s">
        <v>577</v>
      </c>
      <c r="Q7" s="230" t="s">
        <v>292</v>
      </c>
    </row>
    <row r="8" spans="1:17" ht="94.5" customHeight="1">
      <c r="A8" s="233" t="s">
        <v>249</v>
      </c>
      <c r="B8" s="234" t="s">
        <v>271</v>
      </c>
      <c r="C8" s="230" t="s">
        <v>250</v>
      </c>
      <c r="D8" s="230" t="s">
        <v>571</v>
      </c>
      <c r="E8" s="230" t="s">
        <v>572</v>
      </c>
      <c r="F8" s="231" t="s">
        <v>573</v>
      </c>
      <c r="G8" s="230" t="s">
        <v>226</v>
      </c>
      <c r="H8" s="230"/>
      <c r="I8" s="230"/>
      <c r="J8" s="231" t="s">
        <v>573</v>
      </c>
      <c r="K8" s="230" t="s">
        <v>574</v>
      </c>
      <c r="L8" s="230" t="s">
        <v>287</v>
      </c>
      <c r="M8" s="230" t="s">
        <v>277</v>
      </c>
      <c r="N8" s="230" t="s">
        <v>575</v>
      </c>
      <c r="O8" s="230" t="s">
        <v>576</v>
      </c>
      <c r="P8" s="230" t="s">
        <v>577</v>
      </c>
      <c r="Q8" s="230" t="s">
        <v>293</v>
      </c>
    </row>
    <row r="9" spans="1:17" ht="102" customHeight="1">
      <c r="A9" s="233" t="s">
        <v>249</v>
      </c>
      <c r="B9" s="234" t="s">
        <v>336</v>
      </c>
      <c r="C9" s="230" t="s">
        <v>250</v>
      </c>
      <c r="D9" s="230" t="s">
        <v>571</v>
      </c>
      <c r="E9" s="230" t="s">
        <v>572</v>
      </c>
      <c r="F9" s="231" t="s">
        <v>573</v>
      </c>
      <c r="G9" s="230" t="s">
        <v>226</v>
      </c>
      <c r="H9" s="230"/>
      <c r="I9" s="230"/>
      <c r="J9" s="231" t="s">
        <v>573</v>
      </c>
      <c r="K9" s="230" t="s">
        <v>574</v>
      </c>
      <c r="L9" s="230" t="s">
        <v>287</v>
      </c>
      <c r="M9" s="230" t="s">
        <v>277</v>
      </c>
      <c r="N9" s="230" t="s">
        <v>575</v>
      </c>
      <c r="O9" s="230" t="s">
        <v>576</v>
      </c>
      <c r="P9" s="230" t="s">
        <v>577</v>
      </c>
      <c r="Q9" s="230" t="s">
        <v>335</v>
      </c>
    </row>
    <row r="10" spans="1:17" ht="94.5" customHeight="1">
      <c r="A10" s="232" t="s">
        <v>249</v>
      </c>
      <c r="B10" s="232" t="s">
        <v>495</v>
      </c>
      <c r="C10" s="230" t="s">
        <v>284</v>
      </c>
      <c r="D10" s="230" t="s">
        <v>579</v>
      </c>
      <c r="E10" s="230" t="s">
        <v>572</v>
      </c>
      <c r="F10" s="231" t="s">
        <v>573</v>
      </c>
      <c r="G10" s="230" t="s">
        <v>286</v>
      </c>
      <c r="H10" s="230"/>
      <c r="I10" s="230"/>
      <c r="J10" s="231" t="s">
        <v>573</v>
      </c>
      <c r="K10" s="230" t="s">
        <v>574</v>
      </c>
      <c r="L10" s="230" t="s">
        <v>287</v>
      </c>
      <c r="M10" s="230" t="s">
        <v>318</v>
      </c>
      <c r="N10" s="230" t="s">
        <v>575</v>
      </c>
      <c r="O10" s="230" t="s">
        <v>576</v>
      </c>
      <c r="P10" s="230" t="s">
        <v>577</v>
      </c>
      <c r="Q10" s="230" t="s">
        <v>337</v>
      </c>
    </row>
    <row r="11" spans="1:17" ht="120" customHeight="1">
      <c r="A11" s="232" t="s">
        <v>249</v>
      </c>
      <c r="B11" s="232" t="s">
        <v>272</v>
      </c>
      <c r="C11" s="230" t="s">
        <v>250</v>
      </c>
      <c r="D11" s="230" t="s">
        <v>571</v>
      </c>
      <c r="E11" s="230" t="s">
        <v>572</v>
      </c>
      <c r="F11" s="231" t="s">
        <v>573</v>
      </c>
      <c r="G11" s="230" t="s">
        <v>226</v>
      </c>
      <c r="H11" s="230"/>
      <c r="I11" s="230"/>
      <c r="J11" s="231" t="s">
        <v>573</v>
      </c>
      <c r="K11" s="230" t="s">
        <v>574</v>
      </c>
      <c r="L11" s="230" t="s">
        <v>287</v>
      </c>
      <c r="M11" s="230" t="s">
        <v>277</v>
      </c>
      <c r="N11" s="230" t="s">
        <v>575</v>
      </c>
      <c r="O11" s="230" t="s">
        <v>576</v>
      </c>
      <c r="P11" s="230" t="s">
        <v>577</v>
      </c>
      <c r="Q11" s="230" t="s">
        <v>338</v>
      </c>
    </row>
    <row r="12" spans="1:17" ht="120" customHeight="1">
      <c r="A12" s="232" t="s">
        <v>249</v>
      </c>
      <c r="B12" s="232" t="s">
        <v>239</v>
      </c>
      <c r="C12" s="230" t="s">
        <v>250</v>
      </c>
      <c r="D12" s="230" t="s">
        <v>571</v>
      </c>
      <c r="E12" s="230" t="s">
        <v>572</v>
      </c>
      <c r="F12" s="231" t="s">
        <v>573</v>
      </c>
      <c r="G12" s="230" t="s">
        <v>286</v>
      </c>
      <c r="H12" s="230"/>
      <c r="I12" s="230"/>
      <c r="J12" s="231" t="s">
        <v>573</v>
      </c>
      <c r="K12" s="230" t="s">
        <v>574</v>
      </c>
      <c r="L12" s="230" t="s">
        <v>287</v>
      </c>
      <c r="M12" s="230" t="s">
        <v>288</v>
      </c>
      <c r="N12" s="230" t="s">
        <v>575</v>
      </c>
      <c r="O12" s="230" t="s">
        <v>576</v>
      </c>
      <c r="P12" s="230" t="s">
        <v>577</v>
      </c>
      <c r="Q12" s="230" t="s">
        <v>339</v>
      </c>
    </row>
    <row r="13" spans="1:17" ht="15" thickBot="1">
      <c r="D13" s="587" t="s">
        <v>554</v>
      </c>
      <c r="E13" s="587"/>
      <c r="F13" s="587"/>
      <c r="G13" s="587"/>
    </row>
    <row r="14" spans="1:17" ht="15" thickBot="1">
      <c r="C14" s="572" t="s">
        <v>404</v>
      </c>
      <c r="D14" s="573"/>
      <c r="E14" s="573"/>
      <c r="F14" s="573"/>
      <c r="G14" s="573"/>
      <c r="H14" s="573"/>
      <c r="I14" s="573"/>
      <c r="J14" s="235"/>
    </row>
    <row r="15" spans="1:17" ht="15" thickBot="1">
      <c r="C15" s="574" t="s">
        <v>405</v>
      </c>
      <c r="D15" s="576" t="s">
        <v>406</v>
      </c>
      <c r="E15" s="577"/>
      <c r="F15" s="578"/>
      <c r="G15" s="236" t="s">
        <v>407</v>
      </c>
      <c r="H15" s="579" t="s">
        <v>408</v>
      </c>
      <c r="I15" s="580"/>
      <c r="J15" s="237"/>
    </row>
    <row r="16" spans="1:17" ht="15" thickBot="1">
      <c r="C16" s="575"/>
      <c r="D16" s="238" t="s">
        <v>19</v>
      </c>
      <c r="E16" s="238" t="s">
        <v>409</v>
      </c>
      <c r="F16" s="238" t="s">
        <v>21</v>
      </c>
      <c r="G16" s="239" t="s">
        <v>410</v>
      </c>
      <c r="H16" s="240" t="s">
        <v>411</v>
      </c>
      <c r="I16" s="241" t="s">
        <v>412</v>
      </c>
      <c r="J16" s="237"/>
    </row>
    <row r="17" spans="3:10" ht="24.75" thickBot="1">
      <c r="C17" s="242"/>
      <c r="D17" s="243"/>
      <c r="E17" s="243"/>
      <c r="F17" s="243"/>
      <c r="G17" s="244" t="s">
        <v>414</v>
      </c>
      <c r="H17" s="245">
        <v>15</v>
      </c>
      <c r="I17" s="246"/>
      <c r="J17" s="237"/>
    </row>
    <row r="18" spans="3:10" ht="36.75" thickBot="1">
      <c r="C18" s="242"/>
      <c r="D18" s="243"/>
      <c r="E18" s="243"/>
      <c r="F18" s="243"/>
      <c r="G18" s="244" t="s">
        <v>417</v>
      </c>
      <c r="H18" s="245">
        <v>5</v>
      </c>
      <c r="I18" s="246"/>
      <c r="J18" s="237"/>
    </row>
    <row r="19" spans="3:10" ht="15.75" thickBot="1">
      <c r="C19" s="242"/>
      <c r="D19" s="243"/>
      <c r="E19" s="243"/>
      <c r="F19" s="243"/>
      <c r="G19" s="244" t="s">
        <v>418</v>
      </c>
      <c r="H19" s="245">
        <v>15</v>
      </c>
      <c r="I19" s="246"/>
      <c r="J19" s="237"/>
    </row>
    <row r="20" spans="3:10" ht="15.75" thickBot="1">
      <c r="C20" s="242"/>
      <c r="D20" s="243"/>
      <c r="E20" s="243"/>
      <c r="F20" s="243"/>
      <c r="G20" s="244" t="s">
        <v>421</v>
      </c>
      <c r="H20" s="245">
        <v>10</v>
      </c>
      <c r="I20" s="246"/>
      <c r="J20" s="237"/>
    </row>
    <row r="21" spans="3:10" ht="24.75" thickBot="1">
      <c r="C21" s="242"/>
      <c r="D21" s="243"/>
      <c r="E21" s="243"/>
      <c r="F21" s="243"/>
      <c r="G21" s="244" t="s">
        <v>423</v>
      </c>
      <c r="H21" s="245">
        <v>15</v>
      </c>
      <c r="I21" s="246"/>
      <c r="J21" s="237"/>
    </row>
    <row r="22" spans="3:10" ht="24.75" thickBot="1">
      <c r="C22" s="242"/>
      <c r="D22" s="243"/>
      <c r="E22" s="243"/>
      <c r="F22" s="243"/>
      <c r="G22" s="244" t="s">
        <v>424</v>
      </c>
      <c r="H22" s="245">
        <v>10</v>
      </c>
      <c r="I22" s="246"/>
      <c r="J22" s="237"/>
    </row>
    <row r="23" spans="3:10" ht="24.75" thickBot="1">
      <c r="C23" s="242"/>
      <c r="D23" s="243"/>
      <c r="E23" s="243"/>
      <c r="F23" s="243"/>
      <c r="G23" s="244" t="s">
        <v>426</v>
      </c>
      <c r="H23" s="245">
        <v>30</v>
      </c>
      <c r="I23" s="246"/>
      <c r="J23" s="237"/>
    </row>
    <row r="24" spans="3:10" ht="15.75" thickBot="1">
      <c r="C24" s="572" t="s">
        <v>32</v>
      </c>
      <c r="D24" s="573"/>
      <c r="E24" s="573"/>
      <c r="F24" s="573"/>
      <c r="G24" s="581"/>
      <c r="H24" s="247">
        <v>100</v>
      </c>
      <c r="I24" s="248"/>
      <c r="J24" s="249"/>
    </row>
    <row r="26" spans="3:10" ht="15" thickBot="1"/>
    <row r="27" spans="3:10" ht="30.75" thickBot="1">
      <c r="C27" s="250" t="s">
        <v>428</v>
      </c>
      <c r="D27" s="251" t="s">
        <v>429</v>
      </c>
    </row>
    <row r="28" spans="3:10" ht="15.75" thickBot="1">
      <c r="C28" s="252" t="s">
        <v>430</v>
      </c>
      <c r="D28" s="253">
        <v>0</v>
      </c>
    </row>
    <row r="29" spans="3:10" ht="15.75" thickBot="1">
      <c r="C29" s="252" t="s">
        <v>431</v>
      </c>
      <c r="D29" s="253">
        <v>1</v>
      </c>
    </row>
    <row r="30" spans="3:10" ht="15.75" thickBot="1">
      <c r="C30" s="252" t="s">
        <v>432</v>
      </c>
      <c r="D30" s="253">
        <v>2</v>
      </c>
    </row>
    <row r="33" spans="3:21" s="254" customFormat="1" ht="21.75" customHeight="1">
      <c r="C33" s="570" t="s">
        <v>433</v>
      </c>
      <c r="D33" s="570"/>
      <c r="E33" s="570"/>
      <c r="F33" s="570"/>
      <c r="G33" s="570"/>
      <c r="H33" s="570"/>
      <c r="I33" s="570"/>
      <c r="J33" s="570"/>
      <c r="K33" s="570"/>
      <c r="L33" s="570"/>
      <c r="M33" s="570"/>
      <c r="N33" s="570"/>
      <c r="O33" s="570"/>
      <c r="P33" s="570"/>
      <c r="Q33" s="570"/>
      <c r="R33" s="570"/>
      <c r="S33" s="570"/>
      <c r="T33" s="570"/>
      <c r="U33" s="570"/>
    </row>
    <row r="34" spans="3:21" s="254" customFormat="1" ht="15.6" customHeight="1">
      <c r="C34" s="255" t="s">
        <v>434</v>
      </c>
      <c r="D34" s="566" t="s">
        <v>435</v>
      </c>
      <c r="E34" s="566"/>
      <c r="F34" s="566"/>
      <c r="G34" s="566"/>
      <c r="H34" s="566"/>
      <c r="I34" s="566"/>
      <c r="J34" s="566"/>
      <c r="K34" s="566"/>
      <c r="L34" s="566"/>
      <c r="M34" s="566"/>
      <c r="N34" s="566"/>
      <c r="O34" s="566"/>
      <c r="P34" s="566"/>
      <c r="Q34" s="566"/>
      <c r="R34" s="566"/>
      <c r="S34" s="566"/>
      <c r="T34" s="566"/>
      <c r="U34" s="566"/>
    </row>
    <row r="35" spans="3:21" s="254" customFormat="1" ht="15.6" customHeight="1">
      <c r="C35" s="255" t="s">
        <v>436</v>
      </c>
      <c r="D35" s="566" t="s">
        <v>580</v>
      </c>
      <c r="E35" s="566"/>
      <c r="F35" s="566"/>
      <c r="G35" s="566"/>
      <c r="H35" s="566"/>
      <c r="I35" s="566"/>
      <c r="J35" s="566"/>
      <c r="K35" s="566"/>
      <c r="L35" s="566"/>
      <c r="M35" s="566"/>
      <c r="N35" s="566"/>
      <c r="O35" s="566"/>
      <c r="P35" s="566"/>
      <c r="Q35" s="566"/>
      <c r="R35" s="566"/>
      <c r="S35" s="566"/>
      <c r="T35" s="566"/>
      <c r="U35" s="566"/>
    </row>
    <row r="36" spans="3:21" s="254" customFormat="1" ht="32.25" customHeight="1">
      <c r="C36" s="256" t="s">
        <v>438</v>
      </c>
      <c r="D36" s="566"/>
      <c r="E36" s="566"/>
      <c r="F36" s="566"/>
      <c r="G36" s="566"/>
      <c r="H36" s="566"/>
      <c r="I36" s="566"/>
      <c r="J36" s="566"/>
      <c r="K36" s="566"/>
      <c r="L36" s="566"/>
      <c r="M36" s="566"/>
      <c r="N36" s="566"/>
      <c r="O36" s="566"/>
      <c r="P36" s="566"/>
      <c r="Q36" s="566"/>
      <c r="R36" s="566"/>
      <c r="S36" s="566"/>
      <c r="T36" s="566"/>
      <c r="U36" s="566"/>
    </row>
    <row r="37" spans="3:21" s="254" customFormat="1" ht="15">
      <c r="C37" s="582" t="s">
        <v>581</v>
      </c>
      <c r="D37" s="582"/>
      <c r="E37" s="582"/>
      <c r="F37" s="582"/>
      <c r="G37" s="582"/>
      <c r="H37" s="582"/>
      <c r="I37" s="582"/>
      <c r="J37" s="582"/>
      <c r="K37" s="582"/>
      <c r="L37" s="582"/>
      <c r="M37" s="582"/>
      <c r="N37" s="582"/>
      <c r="O37" s="582"/>
      <c r="P37" s="582"/>
      <c r="Q37" s="582"/>
      <c r="R37" s="582"/>
      <c r="S37" s="582"/>
      <c r="T37" s="582"/>
      <c r="U37" s="582"/>
    </row>
    <row r="38" spans="3:21" s="254" customFormat="1" ht="15"/>
    <row r="39" spans="3:21" s="254" customFormat="1" ht="22.5" customHeight="1">
      <c r="C39" s="570" t="s">
        <v>441</v>
      </c>
      <c r="D39" s="570"/>
      <c r="E39" s="570"/>
      <c r="F39" s="570"/>
      <c r="G39" s="570"/>
      <c r="H39" s="570"/>
      <c r="I39" s="570"/>
      <c r="J39" s="570"/>
      <c r="K39" s="570"/>
      <c r="L39" s="570"/>
      <c r="M39" s="570"/>
      <c r="N39" s="570"/>
      <c r="O39" s="570"/>
      <c r="P39" s="570"/>
      <c r="Q39" s="570"/>
      <c r="R39" s="570"/>
      <c r="S39" s="570"/>
      <c r="T39" s="570"/>
      <c r="U39" s="570"/>
    </row>
    <row r="40" spans="3:21" s="254" customFormat="1" ht="15.6" customHeight="1">
      <c r="C40" s="256" t="s">
        <v>434</v>
      </c>
      <c r="D40" s="571" t="s">
        <v>443</v>
      </c>
      <c r="E40" s="571"/>
      <c r="F40" s="571"/>
      <c r="G40" s="571"/>
      <c r="H40" s="571"/>
      <c r="I40" s="571"/>
      <c r="J40" s="571"/>
      <c r="K40" s="571"/>
      <c r="L40" s="571"/>
      <c r="M40" s="571"/>
      <c r="N40" s="571"/>
      <c r="O40" s="571"/>
      <c r="P40" s="571"/>
      <c r="Q40" s="571"/>
      <c r="R40" s="571"/>
      <c r="S40" s="571"/>
      <c r="T40" s="571"/>
      <c r="U40" s="571"/>
    </row>
    <row r="41" spans="3:21" s="254" customFormat="1" ht="15.6" customHeight="1">
      <c r="C41" s="256" t="s">
        <v>436</v>
      </c>
      <c r="D41" s="566" t="s">
        <v>580</v>
      </c>
      <c r="E41" s="566"/>
      <c r="F41" s="566"/>
      <c r="G41" s="566"/>
      <c r="H41" s="566"/>
      <c r="I41" s="566"/>
      <c r="J41" s="566"/>
      <c r="K41" s="566"/>
      <c r="L41" s="566"/>
      <c r="M41" s="566"/>
      <c r="N41" s="566"/>
      <c r="O41" s="566"/>
      <c r="P41" s="566"/>
      <c r="Q41" s="566"/>
      <c r="R41" s="566"/>
      <c r="S41" s="566"/>
      <c r="T41" s="566"/>
      <c r="U41" s="566"/>
    </row>
    <row r="42" spans="3:21" s="254" customFormat="1" ht="30.75" customHeight="1">
      <c r="C42" s="256" t="s">
        <v>438</v>
      </c>
      <c r="D42" s="566"/>
      <c r="E42" s="566"/>
      <c r="F42" s="566"/>
      <c r="G42" s="566"/>
      <c r="H42" s="566"/>
      <c r="I42" s="566"/>
      <c r="J42" s="566"/>
      <c r="K42" s="566"/>
      <c r="L42" s="566"/>
      <c r="M42" s="566"/>
      <c r="N42" s="566"/>
      <c r="O42" s="566"/>
      <c r="P42" s="566"/>
      <c r="Q42" s="566"/>
      <c r="R42" s="566"/>
      <c r="S42" s="566"/>
      <c r="T42" s="566"/>
      <c r="U42" s="566"/>
    </row>
    <row r="43" spans="3:21" s="254" customFormat="1" ht="147.75" customHeight="1">
      <c r="C43" s="257" t="s">
        <v>446</v>
      </c>
      <c r="D43" s="568" t="s">
        <v>447</v>
      </c>
      <c r="E43" s="568"/>
      <c r="F43" s="568"/>
      <c r="G43" s="568"/>
      <c r="H43" s="568"/>
      <c r="I43" s="568"/>
      <c r="J43" s="568"/>
      <c r="K43" s="568"/>
      <c r="L43" s="568"/>
      <c r="M43" s="568"/>
      <c r="N43" s="568"/>
      <c r="O43" s="568"/>
      <c r="P43" s="568"/>
      <c r="Q43" s="568"/>
      <c r="R43" s="568"/>
      <c r="S43" s="568"/>
      <c r="T43" s="568"/>
      <c r="U43" s="569"/>
    </row>
    <row r="44" spans="3:21" s="254" customFormat="1" ht="15"/>
    <row r="45" spans="3:21" s="254" customFormat="1" ht="21.75" customHeight="1">
      <c r="C45" s="570" t="s">
        <v>448</v>
      </c>
      <c r="D45" s="570"/>
      <c r="E45" s="570"/>
      <c r="F45" s="570"/>
      <c r="G45" s="570"/>
      <c r="H45" s="570"/>
      <c r="I45" s="570"/>
      <c r="J45" s="570"/>
      <c r="K45" s="570"/>
      <c r="L45" s="570"/>
      <c r="M45" s="570"/>
      <c r="N45" s="570"/>
      <c r="O45" s="570"/>
      <c r="P45" s="570"/>
      <c r="Q45" s="570"/>
      <c r="R45" s="570"/>
      <c r="S45" s="570"/>
      <c r="T45" s="570"/>
      <c r="U45" s="570"/>
    </row>
    <row r="46" spans="3:21" s="254" customFormat="1" ht="15.6" customHeight="1">
      <c r="C46" s="256" t="s">
        <v>434</v>
      </c>
      <c r="D46" s="571" t="s">
        <v>435</v>
      </c>
      <c r="E46" s="571"/>
      <c r="F46" s="571"/>
      <c r="G46" s="571"/>
      <c r="H46" s="571"/>
      <c r="I46" s="571"/>
      <c r="J46" s="571"/>
      <c r="K46" s="571"/>
      <c r="L46" s="571"/>
      <c r="M46" s="571"/>
      <c r="N46" s="571"/>
      <c r="O46" s="571"/>
      <c r="P46" s="571"/>
      <c r="Q46" s="571"/>
      <c r="R46" s="571"/>
      <c r="S46" s="571"/>
      <c r="T46" s="571"/>
      <c r="U46" s="571"/>
    </row>
    <row r="47" spans="3:21" s="254" customFormat="1" ht="15.6" customHeight="1">
      <c r="C47" s="256" t="s">
        <v>436</v>
      </c>
      <c r="D47" s="566" t="s">
        <v>582</v>
      </c>
      <c r="E47" s="566"/>
      <c r="F47" s="566"/>
      <c r="G47" s="566"/>
      <c r="H47" s="566"/>
      <c r="I47" s="566"/>
      <c r="J47" s="566"/>
      <c r="K47" s="566"/>
      <c r="L47" s="566"/>
      <c r="M47" s="566"/>
      <c r="N47" s="566"/>
      <c r="O47" s="566"/>
      <c r="P47" s="566"/>
      <c r="Q47" s="566"/>
      <c r="R47" s="566"/>
      <c r="S47" s="566"/>
      <c r="T47" s="566"/>
      <c r="U47" s="566"/>
    </row>
    <row r="48" spans="3:21" s="254" customFormat="1" ht="32.25" customHeight="1">
      <c r="C48" s="256" t="s">
        <v>438</v>
      </c>
      <c r="D48" s="566"/>
      <c r="E48" s="566"/>
      <c r="F48" s="566"/>
      <c r="G48" s="566"/>
      <c r="H48" s="566"/>
      <c r="I48" s="566"/>
      <c r="J48" s="566"/>
      <c r="K48" s="566"/>
      <c r="L48" s="566"/>
      <c r="M48" s="566"/>
      <c r="N48" s="566"/>
      <c r="O48" s="566"/>
      <c r="P48" s="566"/>
      <c r="Q48" s="566"/>
      <c r="R48" s="566"/>
      <c r="S48" s="566"/>
      <c r="T48" s="566"/>
      <c r="U48" s="566"/>
    </row>
    <row r="49" spans="3:21" s="254" customFormat="1" ht="285.75" customHeight="1">
      <c r="C49" s="256" t="s">
        <v>446</v>
      </c>
      <c r="D49" s="567" t="s">
        <v>449</v>
      </c>
      <c r="E49" s="568"/>
      <c r="F49" s="568"/>
      <c r="G49" s="568"/>
      <c r="H49" s="568"/>
      <c r="I49" s="568"/>
      <c r="J49" s="568"/>
      <c r="K49" s="568"/>
      <c r="L49" s="568"/>
      <c r="M49" s="568"/>
      <c r="N49" s="568"/>
      <c r="O49" s="568"/>
      <c r="P49" s="568"/>
      <c r="Q49" s="568"/>
      <c r="R49" s="568"/>
      <c r="S49" s="568"/>
      <c r="T49" s="568"/>
      <c r="U49" s="569"/>
    </row>
  </sheetData>
  <mergeCells count="32">
    <mergeCell ref="D13:G13"/>
    <mergeCell ref="A4:A5"/>
    <mergeCell ref="B4:B5"/>
    <mergeCell ref="C4:C5"/>
    <mergeCell ref="D4:E4"/>
    <mergeCell ref="F4:F5"/>
    <mergeCell ref="G4:G5"/>
    <mergeCell ref="H4:I4"/>
    <mergeCell ref="J4:J5"/>
    <mergeCell ref="K4:M4"/>
    <mergeCell ref="N4:P4"/>
    <mergeCell ref="Q4:Q5"/>
    <mergeCell ref="D40:U40"/>
    <mergeCell ref="C14:I14"/>
    <mergeCell ref="C15:C16"/>
    <mergeCell ref="D15:F15"/>
    <mergeCell ref="H15:I15"/>
    <mergeCell ref="C24:G24"/>
    <mergeCell ref="C33:U33"/>
    <mergeCell ref="D34:U34"/>
    <mergeCell ref="D35:U35"/>
    <mergeCell ref="D36:U36"/>
    <mergeCell ref="C37:U37"/>
    <mergeCell ref="C39:U39"/>
    <mergeCell ref="D48:U48"/>
    <mergeCell ref="D49:U49"/>
    <mergeCell ref="D41:U41"/>
    <mergeCell ref="D42:U42"/>
    <mergeCell ref="D43:U43"/>
    <mergeCell ref="C45:U45"/>
    <mergeCell ref="D46:U46"/>
    <mergeCell ref="D47:U47"/>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AD70"/>
  <sheetViews>
    <sheetView topLeftCell="A47" zoomScale="60" zoomScaleNormal="60" workbookViewId="0">
      <selection activeCell="P40" sqref="P40"/>
    </sheetView>
  </sheetViews>
  <sheetFormatPr baseColWidth="10" defaultRowHeight="12.75"/>
  <cols>
    <col min="2" max="2" width="15" customWidth="1"/>
    <col min="11" max="11" width="8" customWidth="1"/>
    <col min="13" max="13" width="16.7109375" customWidth="1"/>
  </cols>
  <sheetData>
    <row r="1" spans="1:15" s="132" customFormat="1" ht="15.75" customHeight="1">
      <c r="A1" s="523"/>
      <c r="B1" s="523"/>
      <c r="C1" s="452" t="s">
        <v>33</v>
      </c>
      <c r="D1" s="452"/>
      <c r="E1" s="452"/>
      <c r="F1" s="492" t="s">
        <v>210</v>
      </c>
      <c r="G1" s="492"/>
    </row>
    <row r="2" spans="1:15" s="132" customFormat="1" ht="15.75" customHeight="1">
      <c r="A2" s="523"/>
      <c r="B2" s="523"/>
      <c r="C2" s="452"/>
      <c r="D2" s="452"/>
      <c r="E2" s="452"/>
      <c r="F2" s="492" t="s">
        <v>216</v>
      </c>
      <c r="G2" s="492"/>
    </row>
    <row r="3" spans="1:15" s="132" customFormat="1" ht="15.75" customHeight="1">
      <c r="A3" s="523"/>
      <c r="B3" s="523"/>
      <c r="C3" s="452"/>
      <c r="D3" s="452"/>
      <c r="E3" s="452"/>
      <c r="F3" s="492" t="s">
        <v>963</v>
      </c>
      <c r="G3" s="492"/>
    </row>
    <row r="4" spans="1:15" s="132" customFormat="1" ht="13.5" thickBot="1"/>
    <row r="5" spans="1:15" s="132" customFormat="1" ht="13.5" thickBot="1">
      <c r="A5" s="518" t="s">
        <v>14</v>
      </c>
      <c r="B5" s="521" t="s">
        <v>15</v>
      </c>
      <c r="C5" s="522"/>
      <c r="D5" s="518" t="s">
        <v>16</v>
      </c>
      <c r="E5" s="521" t="s">
        <v>403</v>
      </c>
      <c r="F5" s="522"/>
      <c r="G5" s="512" t="s">
        <v>18</v>
      </c>
      <c r="I5" s="518" t="s">
        <v>14</v>
      </c>
      <c r="J5" s="521" t="s">
        <v>15</v>
      </c>
      <c r="K5" s="522"/>
      <c r="L5" s="518" t="s">
        <v>16</v>
      </c>
      <c r="M5" s="521" t="s">
        <v>403</v>
      </c>
      <c r="N5" s="522"/>
      <c r="O5" s="512" t="s">
        <v>18</v>
      </c>
    </row>
    <row r="6" spans="1:15" s="132" customFormat="1" ht="25.5">
      <c r="A6" s="519"/>
      <c r="B6" s="134" t="s">
        <v>19</v>
      </c>
      <c r="C6" s="134" t="s">
        <v>21</v>
      </c>
      <c r="D6" s="519"/>
      <c r="E6" s="518" t="s">
        <v>23</v>
      </c>
      <c r="F6" s="518" t="s">
        <v>24</v>
      </c>
      <c r="G6" s="513"/>
      <c r="I6" s="519"/>
      <c r="J6" s="134" t="s">
        <v>19</v>
      </c>
      <c r="K6" s="134" t="s">
        <v>21</v>
      </c>
      <c r="L6" s="519"/>
      <c r="M6" s="518" t="s">
        <v>23</v>
      </c>
      <c r="N6" s="518" t="s">
        <v>24</v>
      </c>
      <c r="O6" s="513"/>
    </row>
    <row r="7" spans="1:15" s="132" customFormat="1" ht="102.75" thickBot="1">
      <c r="A7" s="520"/>
      <c r="B7" s="136" t="s">
        <v>20</v>
      </c>
      <c r="C7" s="136" t="s">
        <v>22</v>
      </c>
      <c r="D7" s="520"/>
      <c r="E7" s="520"/>
      <c r="F7" s="520"/>
      <c r="G7" s="514"/>
      <c r="I7" s="520"/>
      <c r="J7" s="136" t="s">
        <v>20</v>
      </c>
      <c r="K7" s="136" t="s">
        <v>22</v>
      </c>
      <c r="L7" s="520"/>
      <c r="M7" s="520"/>
      <c r="N7" s="520"/>
      <c r="O7" s="514"/>
    </row>
    <row r="8" spans="1:15" s="132" customFormat="1" ht="102.75" thickBot="1">
      <c r="A8" s="512" t="s">
        <v>487</v>
      </c>
      <c r="B8" s="515" t="s">
        <v>376</v>
      </c>
      <c r="C8" s="515"/>
      <c r="D8" s="141" t="s">
        <v>25</v>
      </c>
      <c r="E8" s="124">
        <v>15</v>
      </c>
      <c r="F8" s="124">
        <v>0</v>
      </c>
      <c r="G8" s="124" t="s">
        <v>488</v>
      </c>
      <c r="I8" s="512" t="str">
        <f>'[3]Mapa de Riesgos'!M104</f>
        <v>Verificar las instalaciones locativas</v>
      </c>
      <c r="J8" s="515" t="s">
        <v>376</v>
      </c>
      <c r="K8" s="515"/>
      <c r="L8" s="141" t="s">
        <v>25</v>
      </c>
      <c r="M8" s="124">
        <v>15</v>
      </c>
      <c r="N8" s="124">
        <v>0</v>
      </c>
      <c r="O8" s="124" t="s">
        <v>488</v>
      </c>
    </row>
    <row r="9" spans="1:15" s="132" customFormat="1" ht="41.25" customHeight="1">
      <c r="A9" s="513"/>
      <c r="B9" s="516"/>
      <c r="C9" s="516"/>
      <c r="D9" s="515" t="s">
        <v>26</v>
      </c>
      <c r="E9" s="479">
        <v>5</v>
      </c>
      <c r="F9" s="479">
        <v>0</v>
      </c>
      <c r="G9" s="479" t="s">
        <v>378</v>
      </c>
      <c r="I9" s="513"/>
      <c r="J9" s="516"/>
      <c r="K9" s="516"/>
      <c r="L9" s="515" t="s">
        <v>26</v>
      </c>
      <c r="M9" s="479">
        <v>5</v>
      </c>
      <c r="N9" s="479">
        <v>0</v>
      </c>
      <c r="O9" s="479" t="s">
        <v>378</v>
      </c>
    </row>
    <row r="10" spans="1:15" s="132" customFormat="1" ht="15" customHeight="1" thickBot="1">
      <c r="A10" s="513"/>
      <c r="B10" s="516"/>
      <c r="C10" s="516"/>
      <c r="D10" s="517"/>
      <c r="E10" s="480"/>
      <c r="F10" s="480"/>
      <c r="G10" s="480"/>
      <c r="I10" s="513"/>
      <c r="J10" s="516"/>
      <c r="K10" s="516"/>
      <c r="L10" s="517"/>
      <c r="M10" s="480"/>
      <c r="N10" s="480"/>
      <c r="O10" s="480"/>
    </row>
    <row r="11" spans="1:15" s="132" customFormat="1" ht="16.5" customHeight="1" thickBot="1">
      <c r="A11" s="513"/>
      <c r="B11" s="516"/>
      <c r="C11" s="516"/>
      <c r="D11" s="136" t="s">
        <v>27</v>
      </c>
      <c r="E11" s="125">
        <v>0</v>
      </c>
      <c r="F11" s="125">
        <v>15</v>
      </c>
      <c r="G11" s="125" t="s">
        <v>379</v>
      </c>
      <c r="I11" s="513"/>
      <c r="J11" s="516"/>
      <c r="K11" s="516"/>
      <c r="L11" s="136" t="s">
        <v>27</v>
      </c>
      <c r="M11" s="125">
        <v>0</v>
      </c>
      <c r="N11" s="125">
        <v>15</v>
      </c>
      <c r="O11" s="125" t="s">
        <v>379</v>
      </c>
    </row>
    <row r="12" spans="1:15" s="132" customFormat="1" ht="64.5" customHeight="1" thickBot="1">
      <c r="A12" s="513"/>
      <c r="B12" s="516"/>
      <c r="C12" s="516"/>
      <c r="D12" s="136" t="s">
        <v>28</v>
      </c>
      <c r="E12" s="125">
        <v>10</v>
      </c>
      <c r="F12" s="125">
        <v>0</v>
      </c>
      <c r="G12" s="125" t="s">
        <v>489</v>
      </c>
      <c r="I12" s="513"/>
      <c r="J12" s="516"/>
      <c r="K12" s="516"/>
      <c r="L12" s="136" t="s">
        <v>28</v>
      </c>
      <c r="M12" s="125">
        <v>10</v>
      </c>
      <c r="N12" s="125">
        <v>0</v>
      </c>
      <c r="O12" s="125" t="s">
        <v>489</v>
      </c>
    </row>
    <row r="13" spans="1:15" s="132" customFormat="1" ht="115.5" thickBot="1">
      <c r="A13" s="513"/>
      <c r="B13" s="516"/>
      <c r="C13" s="516"/>
      <c r="D13" s="136" t="s">
        <v>29</v>
      </c>
      <c r="E13" s="125">
        <v>15</v>
      </c>
      <c r="F13" s="125">
        <v>0</v>
      </c>
      <c r="G13" s="125" t="s">
        <v>490</v>
      </c>
      <c r="I13" s="513"/>
      <c r="J13" s="516"/>
      <c r="K13" s="516"/>
      <c r="L13" s="136" t="s">
        <v>29</v>
      </c>
      <c r="M13" s="125">
        <v>15</v>
      </c>
      <c r="N13" s="125">
        <v>0</v>
      </c>
      <c r="O13" s="125" t="s">
        <v>490</v>
      </c>
    </row>
    <row r="14" spans="1:15" s="132" customFormat="1" ht="165" customHeight="1" thickBot="1">
      <c r="A14" s="513"/>
      <c r="B14" s="516"/>
      <c r="C14" s="516"/>
      <c r="D14" s="136" t="s">
        <v>30</v>
      </c>
      <c r="E14" s="125">
        <v>10</v>
      </c>
      <c r="F14" s="125">
        <v>0</v>
      </c>
      <c r="G14" s="125" t="s">
        <v>382</v>
      </c>
      <c r="I14" s="513"/>
      <c r="J14" s="516"/>
      <c r="K14" s="516"/>
      <c r="L14" s="136" t="s">
        <v>30</v>
      </c>
      <c r="M14" s="125">
        <v>10</v>
      </c>
      <c r="N14" s="125">
        <v>0</v>
      </c>
      <c r="O14" s="125" t="s">
        <v>382</v>
      </c>
    </row>
    <row r="15" spans="1:15" s="132" customFormat="1" ht="54" customHeight="1" thickBot="1">
      <c r="A15" s="513"/>
      <c r="B15" s="516"/>
      <c r="C15" s="516"/>
      <c r="D15" s="136" t="s">
        <v>31</v>
      </c>
      <c r="E15" s="125">
        <v>30</v>
      </c>
      <c r="F15" s="125">
        <v>0</v>
      </c>
      <c r="G15" s="125" t="s">
        <v>491</v>
      </c>
      <c r="I15" s="513"/>
      <c r="J15" s="516"/>
      <c r="K15" s="516"/>
      <c r="L15" s="136" t="s">
        <v>31</v>
      </c>
      <c r="M15" s="125">
        <v>30</v>
      </c>
      <c r="N15" s="125">
        <v>0</v>
      </c>
      <c r="O15" s="125" t="s">
        <v>583</v>
      </c>
    </row>
    <row r="16" spans="1:15" s="132" customFormat="1" ht="13.5" thickBot="1">
      <c r="A16" s="514"/>
      <c r="B16" s="517"/>
      <c r="C16" s="517"/>
      <c r="D16" s="194" t="s">
        <v>32</v>
      </c>
      <c r="E16" s="150">
        <v>85</v>
      </c>
      <c r="F16" s="150">
        <v>15</v>
      </c>
      <c r="G16" s="150"/>
      <c r="I16" s="514"/>
      <c r="J16" s="517"/>
      <c r="K16" s="517"/>
      <c r="L16" s="194" t="s">
        <v>32</v>
      </c>
      <c r="M16" s="150">
        <v>85</v>
      </c>
      <c r="N16" s="150">
        <v>15</v>
      </c>
      <c r="O16" s="150"/>
    </row>
    <row r="17" spans="1:30" s="132" customFormat="1">
      <c r="A17" s="192"/>
      <c r="B17" s="152"/>
      <c r="C17" s="152"/>
      <c r="D17" s="153"/>
      <c r="E17" s="192"/>
      <c r="F17" s="192"/>
      <c r="G17" s="192"/>
    </row>
    <row r="18" spans="1:30" s="132" customFormat="1">
      <c r="A18" s="192"/>
      <c r="B18" s="152"/>
      <c r="C18" s="152"/>
      <c r="D18" s="153"/>
      <c r="E18" s="192"/>
      <c r="F18" s="192"/>
      <c r="G18" s="192"/>
    </row>
    <row r="19" spans="1:30" s="132" customFormat="1">
      <c r="A19" s="192"/>
      <c r="B19" s="152"/>
      <c r="C19" s="152"/>
      <c r="D19" s="153"/>
      <c r="E19" s="192"/>
      <c r="F19" s="192"/>
      <c r="G19" s="192"/>
    </row>
    <row r="20" spans="1:30" s="132" customFormat="1" ht="15.75" customHeight="1">
      <c r="A20" s="523"/>
      <c r="B20" s="523"/>
      <c r="C20" s="452" t="s">
        <v>33</v>
      </c>
      <c r="D20" s="452"/>
      <c r="E20" s="452"/>
      <c r="F20" s="492" t="s">
        <v>210</v>
      </c>
      <c r="G20" s="492"/>
    </row>
    <row r="21" spans="1:30" s="132" customFormat="1" ht="15.75" customHeight="1">
      <c r="A21" s="523"/>
      <c r="B21" s="523"/>
      <c r="C21" s="452"/>
      <c r="D21" s="452"/>
      <c r="E21" s="452"/>
      <c r="F21" s="492" t="s">
        <v>216</v>
      </c>
      <c r="G21" s="492"/>
    </row>
    <row r="22" spans="1:30" s="132" customFormat="1" ht="15.75" customHeight="1">
      <c r="A22" s="523"/>
      <c r="B22" s="523"/>
      <c r="C22" s="452"/>
      <c r="D22" s="452"/>
      <c r="E22" s="452"/>
      <c r="F22" s="528" t="s">
        <v>963</v>
      </c>
      <c r="G22" s="529"/>
    </row>
    <row r="23" spans="1:30" s="132" customFormat="1" ht="14.25" customHeight="1" thickBot="1">
      <c r="A23" s="192"/>
      <c r="B23" s="152"/>
      <c r="C23" s="152"/>
      <c r="D23" s="153"/>
      <c r="E23" s="192"/>
      <c r="F23" s="192"/>
      <c r="G23" s="192"/>
    </row>
    <row r="24" spans="1:30" s="132" customFormat="1" ht="13.5" customHeight="1" thickBot="1">
      <c r="A24" s="518" t="s">
        <v>14</v>
      </c>
      <c r="B24" s="521" t="s">
        <v>15</v>
      </c>
      <c r="C24" s="522"/>
      <c r="D24" s="518" t="s">
        <v>16</v>
      </c>
      <c r="E24" s="521" t="s">
        <v>403</v>
      </c>
      <c r="F24" s="522"/>
      <c r="G24" s="512" t="s">
        <v>18</v>
      </c>
      <c r="L24" s="620"/>
      <c r="M24" s="621"/>
      <c r="N24" s="608" t="s">
        <v>33</v>
      </c>
      <c r="O24" s="609"/>
      <c r="P24" s="610"/>
      <c r="Q24" s="617" t="s">
        <v>210</v>
      </c>
      <c r="R24" s="618"/>
      <c r="S24" s="619"/>
    </row>
    <row r="25" spans="1:30" s="132" customFormat="1" ht="14.25" customHeight="1">
      <c r="A25" s="519"/>
      <c r="B25" s="134" t="s">
        <v>19</v>
      </c>
      <c r="C25" s="134" t="s">
        <v>21</v>
      </c>
      <c r="D25" s="519"/>
      <c r="E25" s="518" t="s">
        <v>23</v>
      </c>
      <c r="F25" s="518" t="s">
        <v>24</v>
      </c>
      <c r="G25" s="513"/>
      <c r="L25" s="622"/>
      <c r="M25" s="623"/>
      <c r="N25" s="611"/>
      <c r="O25" s="612"/>
      <c r="P25" s="613"/>
      <c r="Q25" s="617" t="s">
        <v>216</v>
      </c>
      <c r="R25" s="618"/>
      <c r="S25" s="619"/>
    </row>
    <row r="26" spans="1:30" s="132" customFormat="1" ht="67.5" customHeight="1" thickBot="1">
      <c r="A26" s="520"/>
      <c r="B26" s="136" t="s">
        <v>20</v>
      </c>
      <c r="C26" s="136" t="s">
        <v>22</v>
      </c>
      <c r="D26" s="520"/>
      <c r="E26" s="520"/>
      <c r="F26" s="520"/>
      <c r="G26" s="514"/>
      <c r="J26" s="133"/>
      <c r="K26" s="133"/>
      <c r="L26" s="624"/>
      <c r="M26" s="625"/>
      <c r="N26" s="614"/>
      <c r="O26" s="615"/>
      <c r="P26" s="616"/>
      <c r="Q26" s="617" t="s">
        <v>963</v>
      </c>
      <c r="R26" s="618"/>
      <c r="S26" s="619"/>
      <c r="T26" s="133"/>
      <c r="U26" s="133"/>
      <c r="V26" s="133"/>
      <c r="W26" s="133"/>
      <c r="X26" s="133"/>
      <c r="Y26" s="133"/>
      <c r="Z26" s="133"/>
      <c r="AA26" s="133"/>
      <c r="AB26" s="133"/>
      <c r="AC26" s="133"/>
      <c r="AD26" s="133"/>
    </row>
    <row r="27" spans="1:30" s="132" customFormat="1" ht="57.75" customHeight="1" thickBot="1">
      <c r="A27" s="602" t="s">
        <v>222</v>
      </c>
      <c r="B27" s="515" t="s">
        <v>376</v>
      </c>
      <c r="C27" s="515"/>
      <c r="D27" s="136" t="s">
        <v>25</v>
      </c>
      <c r="E27" s="150">
        <v>15</v>
      </c>
      <c r="F27" s="150">
        <v>0</v>
      </c>
      <c r="G27" s="125" t="s">
        <v>492</v>
      </c>
      <c r="J27" s="133"/>
      <c r="K27" s="133"/>
      <c r="L27" s="605" t="s">
        <v>404</v>
      </c>
      <c r="M27" s="606"/>
      <c r="N27" s="606"/>
      <c r="O27" s="606"/>
      <c r="P27" s="606"/>
      <c r="Q27" s="606"/>
      <c r="R27" s="607"/>
      <c r="S27" s="198"/>
      <c r="T27" s="133"/>
      <c r="U27" s="133"/>
      <c r="V27" s="133"/>
      <c r="W27" s="133"/>
      <c r="X27" s="133"/>
      <c r="Y27" s="133"/>
      <c r="Z27" s="133"/>
      <c r="AA27" s="133"/>
      <c r="AB27" s="133"/>
      <c r="AC27" s="133"/>
      <c r="AD27" s="133"/>
    </row>
    <row r="28" spans="1:30" s="132" customFormat="1" ht="61.5" customHeight="1" thickBot="1">
      <c r="A28" s="603"/>
      <c r="B28" s="516"/>
      <c r="C28" s="516"/>
      <c r="D28" s="515" t="s">
        <v>26</v>
      </c>
      <c r="E28" s="512">
        <v>5</v>
      </c>
      <c r="F28" s="512">
        <v>0</v>
      </c>
      <c r="G28" s="479" t="s">
        <v>493</v>
      </c>
      <c r="J28" s="133"/>
      <c r="K28" s="133"/>
      <c r="L28" s="536" t="s">
        <v>405</v>
      </c>
      <c r="M28" s="538" t="s">
        <v>406</v>
      </c>
      <c r="N28" s="555"/>
      <c r="O28" s="539"/>
      <c r="P28" s="169" t="s">
        <v>407</v>
      </c>
      <c r="Q28" s="560" t="s">
        <v>408</v>
      </c>
      <c r="R28" s="561"/>
      <c r="S28" s="168"/>
      <c r="T28" s="133"/>
      <c r="U28" s="133"/>
      <c r="V28" s="133"/>
      <c r="W28" s="133"/>
      <c r="X28" s="133"/>
      <c r="Y28" s="133"/>
      <c r="Z28" s="133"/>
      <c r="AA28" s="133"/>
      <c r="AB28" s="133"/>
      <c r="AC28" s="133"/>
      <c r="AD28" s="133"/>
    </row>
    <row r="29" spans="1:30" s="132" customFormat="1" ht="17.25" customHeight="1" thickBot="1">
      <c r="A29" s="603"/>
      <c r="B29" s="516"/>
      <c r="C29" s="516"/>
      <c r="D29" s="517"/>
      <c r="E29" s="514"/>
      <c r="F29" s="514"/>
      <c r="G29" s="480"/>
      <c r="J29" s="133"/>
      <c r="K29" s="133"/>
      <c r="L29" s="537"/>
      <c r="M29" s="138" t="s">
        <v>19</v>
      </c>
      <c r="N29" s="138" t="s">
        <v>409</v>
      </c>
      <c r="O29" s="138" t="s">
        <v>21</v>
      </c>
      <c r="P29" s="171" t="s">
        <v>410</v>
      </c>
      <c r="Q29" s="172" t="s">
        <v>411</v>
      </c>
      <c r="R29" s="173" t="s">
        <v>412</v>
      </c>
      <c r="S29" s="168"/>
      <c r="T29" s="133"/>
      <c r="U29" s="133"/>
      <c r="V29" s="133"/>
      <c r="W29" s="133"/>
      <c r="X29" s="133"/>
      <c r="Y29" s="133"/>
      <c r="Z29" s="133"/>
      <c r="AA29" s="133"/>
      <c r="AB29" s="133"/>
      <c r="AC29" s="133"/>
      <c r="AD29" s="133"/>
    </row>
    <row r="30" spans="1:30" s="132" customFormat="1" ht="35.25" customHeight="1" thickBot="1">
      <c r="A30" s="603"/>
      <c r="B30" s="516"/>
      <c r="C30" s="516"/>
      <c r="D30" s="136" t="s">
        <v>27</v>
      </c>
      <c r="E30" s="150">
        <v>0</v>
      </c>
      <c r="F30" s="150">
        <v>15</v>
      </c>
      <c r="G30" s="150"/>
      <c r="J30" s="133"/>
      <c r="K30" s="133"/>
      <c r="L30" s="142" t="s">
        <v>235</v>
      </c>
      <c r="M30" s="143" t="s">
        <v>416</v>
      </c>
      <c r="N30" s="143"/>
      <c r="O30" s="143"/>
      <c r="P30" s="180" t="s">
        <v>414</v>
      </c>
      <c r="Q30" s="199">
        <v>15</v>
      </c>
      <c r="R30" s="200"/>
      <c r="S30" s="168"/>
      <c r="T30" s="133"/>
      <c r="U30" s="133"/>
      <c r="V30" s="133"/>
      <c r="W30" s="133"/>
      <c r="X30" s="133"/>
      <c r="Y30" s="133"/>
      <c r="Z30" s="133"/>
      <c r="AA30" s="133"/>
      <c r="AB30" s="133"/>
      <c r="AC30" s="133"/>
      <c r="AD30" s="133"/>
    </row>
    <row r="31" spans="1:30" s="132" customFormat="1" ht="21.75" customHeight="1" thickBot="1">
      <c r="A31" s="603"/>
      <c r="B31" s="516"/>
      <c r="C31" s="516"/>
      <c r="D31" s="136" t="s">
        <v>28</v>
      </c>
      <c r="E31" s="150">
        <v>10</v>
      </c>
      <c r="F31" s="150">
        <v>0</v>
      </c>
      <c r="G31" s="125" t="s">
        <v>494</v>
      </c>
      <c r="J31" s="133"/>
      <c r="K31" s="133"/>
      <c r="L31" s="142" t="s">
        <v>239</v>
      </c>
      <c r="M31" s="143" t="s">
        <v>416</v>
      </c>
      <c r="N31" s="143"/>
      <c r="O31" s="143"/>
      <c r="P31" s="180" t="s">
        <v>417</v>
      </c>
      <c r="Q31" s="199">
        <v>5</v>
      </c>
      <c r="R31" s="200"/>
      <c r="S31" s="168"/>
      <c r="T31" s="133"/>
      <c r="U31" s="133"/>
      <c r="V31" s="133"/>
      <c r="W31" s="133"/>
      <c r="X31" s="133"/>
      <c r="Y31" s="133"/>
      <c r="Z31" s="133"/>
      <c r="AA31" s="133"/>
      <c r="AB31" s="133"/>
      <c r="AC31" s="133"/>
      <c r="AD31" s="133"/>
    </row>
    <row r="32" spans="1:30" s="132" customFormat="1" ht="61.5" customHeight="1" thickBot="1">
      <c r="A32" s="603"/>
      <c r="B32" s="516"/>
      <c r="C32" s="516"/>
      <c r="D32" s="136" t="s">
        <v>29</v>
      </c>
      <c r="E32" s="150">
        <v>15</v>
      </c>
      <c r="F32" s="150">
        <v>0</v>
      </c>
      <c r="G32" s="125" t="s">
        <v>257</v>
      </c>
      <c r="J32" s="133"/>
      <c r="K32" s="133"/>
      <c r="L32" s="142" t="s">
        <v>495</v>
      </c>
      <c r="M32" s="143" t="s">
        <v>416</v>
      </c>
      <c r="N32" s="143"/>
      <c r="O32" s="143"/>
      <c r="P32" s="180" t="s">
        <v>418</v>
      </c>
      <c r="Q32" s="199">
        <v>0</v>
      </c>
      <c r="R32" s="200">
        <v>15</v>
      </c>
      <c r="S32" s="168"/>
      <c r="T32" s="133"/>
      <c r="U32" s="133"/>
      <c r="V32" s="133"/>
      <c r="W32" s="133"/>
      <c r="X32" s="133"/>
      <c r="Y32" s="133"/>
      <c r="Z32" s="133"/>
      <c r="AA32" s="133"/>
      <c r="AB32" s="133"/>
      <c r="AC32" s="133"/>
      <c r="AD32" s="133"/>
    </row>
    <row r="33" spans="1:30" s="132" customFormat="1" ht="140.25" customHeight="1" thickBot="1">
      <c r="A33" s="603"/>
      <c r="B33" s="516"/>
      <c r="C33" s="516"/>
      <c r="D33" s="136" t="s">
        <v>30</v>
      </c>
      <c r="E33" s="150">
        <v>10</v>
      </c>
      <c r="F33" s="150">
        <v>0</v>
      </c>
      <c r="G33" s="125" t="s">
        <v>496</v>
      </c>
      <c r="J33" s="133"/>
      <c r="K33" s="133"/>
      <c r="L33" s="142" t="s">
        <v>285</v>
      </c>
      <c r="M33" s="143" t="s">
        <v>416</v>
      </c>
      <c r="N33" s="143"/>
      <c r="O33" s="143"/>
      <c r="P33" s="180" t="s">
        <v>421</v>
      </c>
      <c r="Q33" s="199">
        <v>10</v>
      </c>
      <c r="R33" s="200"/>
      <c r="S33" s="168"/>
      <c r="T33" s="133"/>
      <c r="U33" s="133"/>
      <c r="V33" s="133"/>
      <c r="W33" s="133"/>
      <c r="X33" s="133"/>
      <c r="Y33" s="133"/>
      <c r="Z33" s="133"/>
      <c r="AA33" s="133"/>
      <c r="AB33" s="133"/>
      <c r="AC33" s="133"/>
      <c r="AD33" s="133"/>
    </row>
    <row r="34" spans="1:30" s="132" customFormat="1" ht="129.75" customHeight="1" thickBot="1">
      <c r="A34" s="603"/>
      <c r="B34" s="516"/>
      <c r="C34" s="516"/>
      <c r="D34" s="136" t="s">
        <v>31</v>
      </c>
      <c r="E34" s="150">
        <v>30</v>
      </c>
      <c r="F34" s="150"/>
      <c r="G34" s="201" t="s">
        <v>497</v>
      </c>
      <c r="J34" s="133"/>
      <c r="K34" s="133"/>
      <c r="L34" s="142" t="s">
        <v>242</v>
      </c>
      <c r="M34" s="143" t="s">
        <v>416</v>
      </c>
      <c r="N34" s="143"/>
      <c r="O34" s="143"/>
      <c r="P34" s="180" t="s">
        <v>423</v>
      </c>
      <c r="Q34" s="199">
        <v>15</v>
      </c>
      <c r="R34" s="200"/>
      <c r="S34" s="168"/>
      <c r="T34" s="133"/>
      <c r="U34" s="133"/>
      <c r="V34" s="133"/>
      <c r="W34" s="133"/>
      <c r="X34" s="133"/>
      <c r="Y34" s="133"/>
      <c r="Z34" s="133"/>
      <c r="AA34" s="133"/>
      <c r="AB34" s="133"/>
      <c r="AC34" s="133"/>
      <c r="AD34" s="133"/>
    </row>
    <row r="35" spans="1:30" s="132" customFormat="1" ht="20.25" customHeight="1" thickBot="1">
      <c r="A35" s="604"/>
      <c r="B35" s="517"/>
      <c r="C35" s="517"/>
      <c r="D35" s="194" t="s">
        <v>32</v>
      </c>
      <c r="E35" s="150">
        <v>85</v>
      </c>
      <c r="F35" s="150">
        <v>15</v>
      </c>
      <c r="G35" s="150"/>
      <c r="J35" s="133"/>
      <c r="K35" s="133"/>
      <c r="L35" s="142"/>
      <c r="M35" s="143"/>
      <c r="N35" s="143"/>
      <c r="O35" s="143"/>
      <c r="P35" s="180" t="s">
        <v>424</v>
      </c>
      <c r="Q35" s="199">
        <v>10</v>
      </c>
      <c r="R35" s="200"/>
      <c r="S35" s="168"/>
      <c r="T35" s="133"/>
      <c r="U35" s="133"/>
      <c r="V35" s="133"/>
      <c r="W35" s="133"/>
      <c r="X35" s="133"/>
      <c r="Y35" s="133"/>
      <c r="Z35" s="133"/>
      <c r="AA35" s="133"/>
      <c r="AB35" s="133"/>
      <c r="AC35" s="133"/>
      <c r="AD35" s="133"/>
    </row>
    <row r="36" spans="1:30" s="132" customFormat="1" ht="12" customHeight="1" thickBot="1">
      <c r="A36" s="192"/>
      <c r="B36" s="152"/>
      <c r="C36" s="152"/>
      <c r="D36" s="153"/>
      <c r="E36" s="192"/>
      <c r="F36" s="192"/>
      <c r="G36" s="192"/>
      <c r="J36" s="133"/>
      <c r="K36" s="133"/>
      <c r="L36" s="142"/>
      <c r="M36" s="143"/>
      <c r="N36" s="143"/>
      <c r="O36" s="143"/>
      <c r="P36" s="180" t="s">
        <v>426</v>
      </c>
      <c r="Q36" s="199">
        <v>30</v>
      </c>
      <c r="R36" s="200"/>
      <c r="S36" s="168"/>
      <c r="T36" s="133"/>
      <c r="U36" s="133"/>
      <c r="V36" s="133"/>
      <c r="W36" s="133"/>
      <c r="X36" s="133"/>
      <c r="Y36" s="133"/>
      <c r="Z36" s="133"/>
      <c r="AA36" s="133"/>
      <c r="AB36" s="133"/>
      <c r="AC36" s="133"/>
      <c r="AD36" s="133"/>
    </row>
    <row r="37" spans="1:30" s="132" customFormat="1" ht="12.75" customHeight="1" thickBot="1">
      <c r="A37" s="192"/>
      <c r="B37" s="152"/>
      <c r="C37" s="152"/>
      <c r="D37" s="153"/>
      <c r="E37" s="192"/>
      <c r="F37" s="192"/>
      <c r="G37" s="192"/>
      <c r="J37" s="133"/>
      <c r="K37" s="133"/>
      <c r="L37" s="533" t="s">
        <v>32</v>
      </c>
      <c r="M37" s="534"/>
      <c r="N37" s="534"/>
      <c r="O37" s="534"/>
      <c r="P37" s="554"/>
      <c r="Q37" s="202">
        <v>85</v>
      </c>
      <c r="R37" s="203">
        <v>15</v>
      </c>
      <c r="S37" s="188"/>
      <c r="T37" s="133"/>
      <c r="U37" s="133"/>
      <c r="V37" s="133"/>
      <c r="W37" s="133"/>
      <c r="X37" s="133"/>
      <c r="Y37" s="133"/>
      <c r="Z37" s="133"/>
      <c r="AA37" s="133"/>
      <c r="AB37" s="133"/>
      <c r="AC37" s="133"/>
      <c r="AD37" s="133"/>
    </row>
    <row r="38" spans="1:30" s="132" customFormat="1" ht="12.75" customHeight="1">
      <c r="J38" s="133"/>
      <c r="K38" s="133"/>
      <c r="L38" s="133"/>
      <c r="M38" s="133"/>
      <c r="N38" s="133"/>
      <c r="O38" s="133"/>
      <c r="P38" s="133"/>
      <c r="Q38" s="133"/>
      <c r="R38" s="133"/>
      <c r="S38" s="133"/>
      <c r="T38" s="133"/>
      <c r="U38" s="133"/>
      <c r="V38" s="133"/>
      <c r="W38" s="133"/>
      <c r="X38" s="133"/>
      <c r="Y38" s="133"/>
      <c r="Z38" s="133"/>
      <c r="AA38" s="133"/>
      <c r="AB38" s="133"/>
      <c r="AC38" s="133"/>
      <c r="AD38" s="133"/>
    </row>
    <row r="39" spans="1:30" s="132" customFormat="1" ht="15.75" customHeight="1" thickBot="1">
      <c r="A39" s="523"/>
      <c r="B39" s="523"/>
      <c r="C39" s="452" t="s">
        <v>33</v>
      </c>
      <c r="D39" s="452"/>
      <c r="E39" s="452"/>
      <c r="F39" s="492" t="s">
        <v>210</v>
      </c>
      <c r="G39" s="492"/>
      <c r="J39" s="133"/>
      <c r="K39" s="133"/>
      <c r="L39" s="133"/>
      <c r="M39" s="133"/>
      <c r="N39" s="133"/>
      <c r="O39" s="133"/>
      <c r="P39" s="133"/>
      <c r="Q39" s="133"/>
      <c r="R39" s="133"/>
      <c r="S39" s="133"/>
      <c r="T39" s="133"/>
      <c r="U39" s="133"/>
      <c r="V39" s="133"/>
      <c r="W39" s="133"/>
      <c r="X39" s="133"/>
      <c r="Y39" s="133"/>
      <c r="Z39" s="133"/>
      <c r="AA39" s="133"/>
      <c r="AB39" s="133"/>
      <c r="AC39" s="133"/>
      <c r="AD39" s="133"/>
    </row>
    <row r="40" spans="1:30" s="132" customFormat="1" ht="69.75" customHeight="1" thickBot="1">
      <c r="A40" s="523"/>
      <c r="B40" s="523"/>
      <c r="C40" s="452"/>
      <c r="D40" s="452"/>
      <c r="E40" s="452"/>
      <c r="F40" s="492" t="s">
        <v>216</v>
      </c>
      <c r="G40" s="492"/>
      <c r="J40" s="133"/>
      <c r="K40" s="133"/>
      <c r="L40" s="154" t="s">
        <v>428</v>
      </c>
      <c r="M40" s="155" t="s">
        <v>429</v>
      </c>
      <c r="N40" s="133"/>
      <c r="O40" s="133"/>
      <c r="P40" s="133"/>
      <c r="Q40" s="133"/>
      <c r="R40" s="133"/>
      <c r="S40" s="133"/>
      <c r="T40" s="133"/>
      <c r="U40" s="133"/>
      <c r="V40" s="133"/>
      <c r="W40" s="133"/>
      <c r="X40" s="133"/>
      <c r="Y40" s="133"/>
      <c r="Z40" s="133"/>
      <c r="AA40" s="133"/>
      <c r="AB40" s="133"/>
      <c r="AC40" s="133"/>
      <c r="AD40" s="133"/>
    </row>
    <row r="41" spans="1:30" s="132" customFormat="1" ht="15.75" customHeight="1" thickBot="1">
      <c r="A41" s="523"/>
      <c r="B41" s="523"/>
      <c r="C41" s="452"/>
      <c r="D41" s="452"/>
      <c r="E41" s="452"/>
      <c r="F41" s="528" t="s">
        <v>963</v>
      </c>
      <c r="G41" s="529"/>
      <c r="J41" s="133"/>
      <c r="K41" s="133"/>
      <c r="L41" s="156" t="s">
        <v>430</v>
      </c>
      <c r="M41" s="157">
        <v>0</v>
      </c>
      <c r="N41" s="133"/>
      <c r="O41" s="133"/>
      <c r="P41" s="133"/>
      <c r="Q41" s="133"/>
      <c r="R41" s="133"/>
      <c r="S41" s="133"/>
      <c r="T41" s="133"/>
      <c r="U41" s="133"/>
      <c r="V41" s="133"/>
      <c r="W41" s="133"/>
      <c r="X41" s="133"/>
      <c r="Y41" s="133"/>
      <c r="Z41" s="133"/>
      <c r="AA41" s="133"/>
      <c r="AB41" s="133"/>
      <c r="AC41" s="133"/>
      <c r="AD41" s="133"/>
    </row>
    <row r="42" spans="1:30" s="132" customFormat="1" ht="14.25" customHeight="1" thickBot="1">
      <c r="A42" s="192"/>
      <c r="B42" s="152"/>
      <c r="C42" s="152"/>
      <c r="D42" s="153"/>
      <c r="E42" s="192"/>
      <c r="F42" s="192"/>
      <c r="G42" s="192"/>
      <c r="J42" s="133"/>
      <c r="K42" s="133"/>
      <c r="L42" s="156" t="s">
        <v>431</v>
      </c>
      <c r="M42" s="157">
        <v>1</v>
      </c>
      <c r="N42" s="133"/>
      <c r="O42" s="133"/>
      <c r="P42" s="133"/>
      <c r="Q42" s="133"/>
      <c r="R42" s="133"/>
      <c r="S42" s="133"/>
      <c r="T42" s="133"/>
      <c r="U42" s="133"/>
      <c r="V42" s="133"/>
      <c r="W42" s="133"/>
      <c r="X42" s="133"/>
      <c r="Y42" s="133"/>
      <c r="Z42" s="133"/>
      <c r="AA42" s="133"/>
      <c r="AB42" s="133"/>
      <c r="AC42" s="133"/>
      <c r="AD42" s="133"/>
    </row>
    <row r="43" spans="1:30" s="132" customFormat="1" ht="16.5" customHeight="1" thickBot="1">
      <c r="A43" s="518" t="s">
        <v>14</v>
      </c>
      <c r="B43" s="521" t="s">
        <v>15</v>
      </c>
      <c r="C43" s="522"/>
      <c r="D43" s="518" t="s">
        <v>16</v>
      </c>
      <c r="E43" s="521" t="s">
        <v>403</v>
      </c>
      <c r="F43" s="522"/>
      <c r="G43" s="512" t="s">
        <v>18</v>
      </c>
      <c r="J43" s="133"/>
      <c r="K43" s="133"/>
      <c r="L43" s="156" t="s">
        <v>432</v>
      </c>
      <c r="M43" s="157">
        <v>2</v>
      </c>
      <c r="N43" s="133"/>
      <c r="O43" s="133"/>
      <c r="P43" s="133"/>
      <c r="Q43" s="133"/>
      <c r="R43" s="133"/>
      <c r="S43" s="133"/>
      <c r="T43" s="133"/>
      <c r="U43" s="133"/>
      <c r="V43" s="133"/>
      <c r="W43" s="133"/>
      <c r="X43" s="133"/>
      <c r="Y43" s="133"/>
      <c r="Z43" s="133"/>
      <c r="AA43" s="133"/>
      <c r="AB43" s="133"/>
      <c r="AC43" s="133"/>
      <c r="AD43" s="133"/>
    </row>
    <row r="44" spans="1:30" s="132" customFormat="1" ht="14.25" customHeight="1">
      <c r="A44" s="519"/>
      <c r="B44" s="134" t="s">
        <v>19</v>
      </c>
      <c r="C44" s="134" t="s">
        <v>21</v>
      </c>
      <c r="D44" s="519"/>
      <c r="E44" s="518" t="s">
        <v>23</v>
      </c>
      <c r="F44" s="518" t="s">
        <v>24</v>
      </c>
      <c r="G44" s="513"/>
      <c r="J44" s="133"/>
      <c r="K44" s="133"/>
      <c r="L44" s="133"/>
      <c r="M44" s="133"/>
      <c r="N44" s="133"/>
      <c r="O44" s="133"/>
      <c r="P44" s="133"/>
      <c r="Q44" s="133"/>
      <c r="R44" s="133"/>
      <c r="S44" s="133"/>
      <c r="T44" s="133"/>
      <c r="U44" s="133"/>
      <c r="V44" s="133"/>
      <c r="W44" s="133"/>
      <c r="X44" s="133"/>
      <c r="Y44" s="133"/>
      <c r="Z44" s="133"/>
      <c r="AA44" s="133"/>
      <c r="AB44" s="133"/>
      <c r="AC44" s="133"/>
      <c r="AD44" s="133"/>
    </row>
    <row r="45" spans="1:30" s="132" customFormat="1" ht="67.5" customHeight="1" thickBot="1">
      <c r="A45" s="520"/>
      <c r="B45" s="136" t="s">
        <v>20</v>
      </c>
      <c r="C45" s="136" t="s">
        <v>22</v>
      </c>
      <c r="D45" s="520"/>
      <c r="E45" s="520"/>
      <c r="F45" s="520"/>
      <c r="G45" s="514"/>
      <c r="J45" s="133"/>
      <c r="K45" s="133"/>
      <c r="L45" s="133"/>
      <c r="M45" s="133"/>
      <c r="N45" s="133"/>
      <c r="O45" s="133"/>
      <c r="P45" s="133"/>
      <c r="Q45" s="133"/>
      <c r="R45" s="133"/>
      <c r="S45" s="133"/>
      <c r="T45" s="133"/>
      <c r="U45" s="133"/>
      <c r="V45" s="133"/>
      <c r="W45" s="133"/>
      <c r="X45" s="133"/>
      <c r="Y45" s="133"/>
      <c r="Z45" s="133"/>
      <c r="AA45" s="133"/>
      <c r="AB45" s="133"/>
      <c r="AC45" s="133"/>
      <c r="AD45" s="133"/>
    </row>
    <row r="46" spans="1:30" s="132" customFormat="1" ht="57.75" customHeight="1" thickBot="1">
      <c r="A46" s="512" t="s">
        <v>231</v>
      </c>
      <c r="B46" s="515" t="s">
        <v>376</v>
      </c>
      <c r="C46" s="515"/>
      <c r="D46" s="136" t="s">
        <v>25</v>
      </c>
      <c r="E46" s="125">
        <v>15</v>
      </c>
      <c r="F46" s="125">
        <v>0</v>
      </c>
      <c r="G46" s="125" t="s">
        <v>498</v>
      </c>
      <c r="J46"/>
      <c r="K46"/>
      <c r="L46" s="596" t="s">
        <v>433</v>
      </c>
      <c r="M46" s="597"/>
      <c r="N46" s="597"/>
      <c r="O46" s="597"/>
      <c r="P46" s="597"/>
      <c r="Q46" s="597"/>
      <c r="R46" s="597"/>
      <c r="S46" s="597"/>
      <c r="T46" s="597"/>
      <c r="U46" s="597"/>
      <c r="V46" s="597"/>
      <c r="W46" s="597"/>
      <c r="X46" s="597"/>
      <c r="Y46" s="597"/>
      <c r="Z46" s="597"/>
      <c r="AA46" s="597"/>
      <c r="AB46" s="597"/>
      <c r="AC46" s="597"/>
      <c r="AD46" s="598"/>
    </row>
    <row r="47" spans="1:30" s="132" customFormat="1" ht="39.75" customHeight="1">
      <c r="A47" s="513"/>
      <c r="B47" s="516"/>
      <c r="C47" s="516"/>
      <c r="D47" s="515" t="s">
        <v>26</v>
      </c>
      <c r="E47" s="479">
        <v>5</v>
      </c>
      <c r="F47" s="479">
        <v>0</v>
      </c>
      <c r="G47" s="479" t="s">
        <v>499</v>
      </c>
      <c r="J47"/>
      <c r="K47"/>
      <c r="L47" s="193" t="s">
        <v>434</v>
      </c>
      <c r="M47" s="599" t="s">
        <v>435</v>
      </c>
      <c r="N47" s="600"/>
      <c r="O47" s="600"/>
      <c r="P47" s="600"/>
      <c r="Q47" s="600"/>
      <c r="R47" s="600"/>
      <c r="S47" s="600"/>
      <c r="T47" s="600"/>
      <c r="U47" s="600"/>
      <c r="V47" s="600"/>
      <c r="W47" s="600"/>
      <c r="X47" s="600"/>
      <c r="Y47" s="600"/>
      <c r="Z47" s="600"/>
      <c r="AA47" s="600"/>
      <c r="AB47" s="600"/>
      <c r="AC47" s="600"/>
      <c r="AD47" s="601"/>
    </row>
    <row r="48" spans="1:30" s="132" customFormat="1" ht="17.25" customHeight="1" thickBot="1">
      <c r="A48" s="513"/>
      <c r="B48" s="516"/>
      <c r="C48" s="516"/>
      <c r="D48" s="517"/>
      <c r="E48" s="480"/>
      <c r="F48" s="480"/>
      <c r="G48" s="480"/>
      <c r="J48"/>
      <c r="K48"/>
      <c r="L48" s="193" t="s">
        <v>436</v>
      </c>
      <c r="M48" s="524" t="s">
        <v>500</v>
      </c>
      <c r="N48" s="524"/>
      <c r="O48" s="524"/>
      <c r="P48" s="524"/>
      <c r="Q48" s="524"/>
      <c r="R48" s="524"/>
      <c r="S48" s="524"/>
      <c r="T48" s="524"/>
      <c r="U48" s="524"/>
      <c r="V48" s="524"/>
      <c r="W48" s="524"/>
      <c r="X48" s="524"/>
      <c r="Y48" s="524"/>
      <c r="Z48" s="524"/>
      <c r="AA48" s="524"/>
      <c r="AB48" s="524"/>
      <c r="AC48" s="524"/>
      <c r="AD48" s="524"/>
    </row>
    <row r="49" spans="1:30" s="132" customFormat="1" ht="26.25" customHeight="1" thickBot="1">
      <c r="A49" s="513"/>
      <c r="B49" s="516"/>
      <c r="C49" s="516"/>
      <c r="D49" s="136" t="s">
        <v>27</v>
      </c>
      <c r="E49" s="125">
        <v>0</v>
      </c>
      <c r="F49" s="125">
        <v>15</v>
      </c>
      <c r="G49" s="125"/>
      <c r="J49"/>
      <c r="K49"/>
      <c r="L49" s="160" t="s">
        <v>438</v>
      </c>
      <c r="M49" s="524" t="s">
        <v>501</v>
      </c>
      <c r="N49" s="524"/>
      <c r="O49" s="524"/>
      <c r="P49" s="524"/>
      <c r="Q49" s="524"/>
      <c r="R49" s="524"/>
      <c r="S49" s="524"/>
      <c r="T49" s="524"/>
      <c r="U49" s="524"/>
      <c r="V49" s="524"/>
      <c r="W49" s="524"/>
      <c r="X49" s="524"/>
      <c r="Y49" s="524"/>
      <c r="Z49" s="524"/>
      <c r="AA49" s="524"/>
      <c r="AB49" s="524"/>
      <c r="AC49" s="524"/>
      <c r="AD49" s="524"/>
    </row>
    <row r="50" spans="1:30" s="132" customFormat="1" ht="54" customHeight="1" thickBot="1">
      <c r="A50" s="513"/>
      <c r="B50" s="516"/>
      <c r="C50" s="516"/>
      <c r="D50" s="136" t="s">
        <v>28</v>
      </c>
      <c r="E50" s="125">
        <v>10</v>
      </c>
      <c r="F50" s="125">
        <v>0</v>
      </c>
      <c r="G50" s="125" t="s">
        <v>502</v>
      </c>
      <c r="J50"/>
      <c r="K50"/>
      <c r="L50" s="491" t="s">
        <v>503</v>
      </c>
      <c r="M50" s="491"/>
      <c r="N50" s="491"/>
      <c r="O50" s="491"/>
      <c r="P50" s="491"/>
      <c r="Q50" s="491"/>
      <c r="R50" s="491"/>
      <c r="S50" s="491"/>
      <c r="T50" s="491"/>
      <c r="U50" s="491"/>
      <c r="V50" s="491"/>
      <c r="W50" s="491"/>
      <c r="X50" s="491"/>
      <c r="Y50" s="491"/>
      <c r="Z50" s="491"/>
      <c r="AA50" s="491"/>
      <c r="AB50" s="491"/>
      <c r="AC50" s="491"/>
      <c r="AD50" s="491"/>
    </row>
    <row r="51" spans="1:30" s="132" customFormat="1" ht="61.5" customHeight="1" thickBot="1">
      <c r="A51" s="513"/>
      <c r="B51" s="516"/>
      <c r="C51" s="516"/>
      <c r="D51" s="136" t="s">
        <v>29</v>
      </c>
      <c r="E51" s="125">
        <v>15</v>
      </c>
      <c r="F51" s="125">
        <v>0</v>
      </c>
      <c r="G51" s="125" t="s">
        <v>230</v>
      </c>
      <c r="J51"/>
      <c r="K51"/>
      <c r="L51"/>
      <c r="M51"/>
      <c r="N51"/>
      <c r="O51"/>
      <c r="P51"/>
      <c r="Q51"/>
      <c r="R51"/>
      <c r="S51"/>
      <c r="T51"/>
      <c r="U51"/>
      <c r="V51"/>
      <c r="W51"/>
      <c r="X51"/>
      <c r="Y51"/>
      <c r="Z51"/>
      <c r="AA51"/>
      <c r="AB51"/>
      <c r="AC51"/>
      <c r="AD51"/>
    </row>
    <row r="52" spans="1:30" s="132" customFormat="1" ht="57.75" customHeight="1" thickBot="1">
      <c r="A52" s="513"/>
      <c r="B52" s="516"/>
      <c r="C52" s="516"/>
      <c r="D52" s="136" t="s">
        <v>30</v>
      </c>
      <c r="E52" s="125">
        <v>10</v>
      </c>
      <c r="F52" s="125">
        <v>0</v>
      </c>
      <c r="G52" s="128" t="s">
        <v>389</v>
      </c>
      <c r="J52"/>
      <c r="K52"/>
      <c r="L52" s="530" t="s">
        <v>441</v>
      </c>
      <c r="M52" s="530"/>
      <c r="N52" s="530"/>
      <c r="O52" s="530"/>
      <c r="P52" s="530"/>
      <c r="Q52" s="530"/>
      <c r="R52" s="530"/>
      <c r="S52" s="530"/>
      <c r="T52" s="530"/>
      <c r="U52" s="530"/>
      <c r="V52" s="530"/>
      <c r="W52" s="530"/>
      <c r="X52" s="530"/>
      <c r="Y52" s="530"/>
      <c r="Z52" s="530"/>
      <c r="AA52" s="530"/>
      <c r="AB52" s="530"/>
      <c r="AC52" s="530"/>
      <c r="AD52" s="530"/>
    </row>
    <row r="53" spans="1:30" s="132" customFormat="1" ht="52.5" customHeight="1" thickBot="1">
      <c r="A53" s="513"/>
      <c r="B53" s="516"/>
      <c r="C53" s="516"/>
      <c r="D53" s="136" t="s">
        <v>31</v>
      </c>
      <c r="E53" s="125">
        <v>30</v>
      </c>
      <c r="F53" s="125"/>
      <c r="G53" s="125" t="s">
        <v>475</v>
      </c>
      <c r="J53"/>
      <c r="K53"/>
      <c r="L53" s="204" t="s">
        <v>434</v>
      </c>
      <c r="M53" s="595" t="s">
        <v>443</v>
      </c>
      <c r="N53" s="595"/>
      <c r="O53" s="595"/>
      <c r="P53" s="595"/>
      <c r="Q53" s="595"/>
      <c r="R53" s="595"/>
      <c r="S53" s="595"/>
      <c r="T53" s="595"/>
      <c r="U53" s="595"/>
      <c r="V53" s="595"/>
      <c r="W53" s="595"/>
      <c r="X53" s="595"/>
      <c r="Y53" s="595"/>
      <c r="Z53" s="595"/>
      <c r="AA53" s="595"/>
      <c r="AB53" s="595"/>
      <c r="AC53" s="595"/>
      <c r="AD53" s="595"/>
    </row>
    <row r="54" spans="1:30" s="132" customFormat="1" ht="20.25" customHeight="1" thickBot="1">
      <c r="A54" s="514"/>
      <c r="B54" s="517"/>
      <c r="C54" s="517"/>
      <c r="D54" s="194" t="s">
        <v>32</v>
      </c>
      <c r="E54" s="150">
        <v>85</v>
      </c>
      <c r="F54" s="150">
        <v>15</v>
      </c>
      <c r="G54" s="150"/>
      <c r="J54"/>
      <c r="K54"/>
      <c r="L54" s="204" t="s">
        <v>436</v>
      </c>
      <c r="M54" s="593" t="s">
        <v>504</v>
      </c>
      <c r="N54" s="593"/>
      <c r="O54" s="593"/>
      <c r="P54" s="593"/>
      <c r="Q54" s="593"/>
      <c r="R54" s="593"/>
      <c r="S54" s="593"/>
      <c r="T54" s="593"/>
      <c r="U54" s="593"/>
      <c r="V54" s="593"/>
      <c r="W54" s="593"/>
      <c r="X54" s="593"/>
      <c r="Y54" s="593"/>
      <c r="Z54" s="593"/>
      <c r="AA54" s="593"/>
      <c r="AB54" s="593"/>
      <c r="AC54" s="593"/>
      <c r="AD54" s="593"/>
    </row>
    <row r="55" spans="1:30" s="132" customFormat="1" ht="15">
      <c r="J55"/>
      <c r="K55"/>
      <c r="L55" s="204" t="s">
        <v>438</v>
      </c>
      <c r="M55" s="593" t="s">
        <v>505</v>
      </c>
      <c r="N55" s="593"/>
      <c r="O55" s="593"/>
      <c r="P55" s="593"/>
      <c r="Q55" s="593"/>
      <c r="R55" s="593"/>
      <c r="S55" s="593"/>
      <c r="T55" s="593"/>
      <c r="U55" s="593"/>
      <c r="V55" s="593"/>
      <c r="W55" s="593"/>
      <c r="X55" s="593"/>
      <c r="Y55" s="593"/>
      <c r="Z55" s="593"/>
      <c r="AA55" s="593"/>
      <c r="AB55" s="593"/>
      <c r="AC55" s="593"/>
      <c r="AD55" s="593"/>
    </row>
    <row r="56" spans="1:30" s="132" customFormat="1" ht="15" customHeight="1" thickBot="1">
      <c r="J56"/>
      <c r="K56"/>
      <c r="L56" s="162" t="s">
        <v>446</v>
      </c>
      <c r="M56" s="591" t="s">
        <v>447</v>
      </c>
      <c r="N56" s="591"/>
      <c r="O56" s="591"/>
      <c r="P56" s="591"/>
      <c r="Q56" s="591"/>
      <c r="R56" s="591"/>
      <c r="S56" s="591"/>
      <c r="T56" s="591"/>
      <c r="U56" s="591"/>
      <c r="V56" s="591"/>
      <c r="W56" s="591"/>
      <c r="X56" s="591"/>
      <c r="Y56" s="591"/>
      <c r="Z56" s="591"/>
      <c r="AA56" s="591"/>
      <c r="AB56" s="591"/>
      <c r="AC56" s="591"/>
      <c r="AD56" s="592"/>
    </row>
    <row r="57" spans="1:30" s="132" customFormat="1" ht="28.5" customHeight="1">
      <c r="A57" s="500" t="s">
        <v>177</v>
      </c>
      <c r="B57" s="501"/>
      <c r="C57" s="502"/>
      <c r="D57" s="506" t="s">
        <v>178</v>
      </c>
      <c r="E57" s="507"/>
      <c r="F57" s="507"/>
      <c r="G57" s="508"/>
      <c r="J57"/>
      <c r="K57"/>
      <c r="L57" s="205"/>
      <c r="M57" s="205"/>
      <c r="N57" s="205"/>
      <c r="O57" s="205"/>
      <c r="P57" s="205"/>
      <c r="Q57" s="205"/>
      <c r="R57" s="205"/>
      <c r="S57" s="205"/>
      <c r="T57" s="205"/>
      <c r="U57" s="205"/>
      <c r="V57" s="205"/>
      <c r="W57" s="205"/>
      <c r="X57" s="205"/>
      <c r="Y57" s="205"/>
      <c r="Z57" s="205"/>
      <c r="AA57" s="205"/>
      <c r="AB57" s="205"/>
      <c r="AC57" s="205"/>
      <c r="AD57" s="205"/>
    </row>
    <row r="58" spans="1:30" s="132" customFormat="1" ht="49.5" customHeight="1">
      <c r="A58" s="503"/>
      <c r="B58" s="504"/>
      <c r="C58" s="505"/>
      <c r="D58" s="509" t="s">
        <v>179</v>
      </c>
      <c r="E58" s="510"/>
      <c r="F58" s="510"/>
      <c r="G58" s="511"/>
      <c r="J58"/>
      <c r="K58"/>
      <c r="L58" s="594" t="s">
        <v>448</v>
      </c>
      <c r="M58" s="594"/>
      <c r="N58" s="594"/>
      <c r="O58" s="594"/>
      <c r="P58" s="594"/>
      <c r="Q58" s="594"/>
      <c r="R58" s="594"/>
      <c r="S58" s="594"/>
      <c r="T58" s="594"/>
      <c r="U58" s="594"/>
      <c r="V58" s="594"/>
      <c r="W58" s="594"/>
      <c r="X58" s="594"/>
      <c r="Y58" s="594"/>
      <c r="Z58" s="594"/>
      <c r="AA58" s="594"/>
      <c r="AB58" s="594"/>
      <c r="AC58" s="594"/>
      <c r="AD58" s="594"/>
    </row>
    <row r="59" spans="1:30" s="132" customFormat="1" ht="15">
      <c r="A59" s="503"/>
      <c r="B59" s="504"/>
      <c r="C59" s="505"/>
      <c r="D59" s="509" t="s">
        <v>180</v>
      </c>
      <c r="E59" s="510"/>
      <c r="F59" s="510"/>
      <c r="G59" s="511"/>
      <c r="J59"/>
      <c r="K59"/>
      <c r="L59" s="204" t="s">
        <v>434</v>
      </c>
      <c r="M59" s="595" t="s">
        <v>435</v>
      </c>
      <c r="N59" s="595"/>
      <c r="O59" s="595"/>
      <c r="P59" s="595"/>
      <c r="Q59" s="595"/>
      <c r="R59" s="595"/>
      <c r="S59" s="595"/>
      <c r="T59" s="595"/>
      <c r="U59" s="595"/>
      <c r="V59" s="595"/>
      <c r="W59" s="595"/>
      <c r="X59" s="595"/>
      <c r="Y59" s="595"/>
      <c r="Z59" s="595"/>
      <c r="AA59" s="595"/>
      <c r="AB59" s="595"/>
      <c r="AC59" s="595"/>
      <c r="AD59" s="595"/>
    </row>
    <row r="60" spans="1:30" s="132" customFormat="1" ht="23.25" customHeight="1">
      <c r="A60" s="540" t="s">
        <v>181</v>
      </c>
      <c r="B60" s="541"/>
      <c r="C60" s="542"/>
      <c r="D60" s="493">
        <v>0</v>
      </c>
      <c r="E60" s="494"/>
      <c r="F60" s="494"/>
      <c r="G60" s="495"/>
      <c r="J60"/>
      <c r="K60"/>
      <c r="L60" s="204" t="s">
        <v>436</v>
      </c>
      <c r="M60" s="593" t="s">
        <v>504</v>
      </c>
      <c r="N60" s="593"/>
      <c r="O60" s="593"/>
      <c r="P60" s="593"/>
      <c r="Q60" s="593"/>
      <c r="R60" s="593"/>
      <c r="S60" s="593"/>
      <c r="T60" s="593"/>
      <c r="U60" s="593"/>
      <c r="V60" s="593"/>
      <c r="W60" s="593"/>
      <c r="X60" s="593"/>
      <c r="Y60" s="593"/>
      <c r="Z60" s="593"/>
      <c r="AA60" s="593"/>
      <c r="AB60" s="593"/>
      <c r="AC60" s="593"/>
      <c r="AD60" s="593"/>
    </row>
    <row r="61" spans="1:30" s="132" customFormat="1" ht="27" customHeight="1">
      <c r="A61" s="540" t="s">
        <v>182</v>
      </c>
      <c r="B61" s="541"/>
      <c r="C61" s="542"/>
      <c r="D61" s="493">
        <v>1</v>
      </c>
      <c r="E61" s="494"/>
      <c r="F61" s="494"/>
      <c r="G61" s="495"/>
      <c r="J61"/>
      <c r="K61"/>
      <c r="L61" s="204" t="s">
        <v>438</v>
      </c>
      <c r="M61" s="593" t="s">
        <v>501</v>
      </c>
      <c r="N61" s="593"/>
      <c r="O61" s="593"/>
      <c r="P61" s="593"/>
      <c r="Q61" s="593"/>
      <c r="R61" s="593"/>
      <c r="S61" s="593"/>
      <c r="T61" s="593"/>
      <c r="U61" s="593"/>
      <c r="V61" s="593"/>
      <c r="W61" s="593"/>
      <c r="X61" s="593"/>
      <c r="Y61" s="593"/>
      <c r="Z61" s="593"/>
      <c r="AA61" s="593"/>
      <c r="AB61" s="593"/>
      <c r="AC61" s="593"/>
      <c r="AD61" s="593"/>
    </row>
    <row r="62" spans="1:30" s="132" customFormat="1" ht="29.25" customHeight="1" thickBot="1">
      <c r="A62" s="543" t="s">
        <v>183</v>
      </c>
      <c r="B62" s="544"/>
      <c r="C62" s="545"/>
      <c r="D62" s="496">
        <v>2</v>
      </c>
      <c r="E62" s="497"/>
      <c r="F62" s="497"/>
      <c r="G62" s="498"/>
      <c r="J62"/>
      <c r="K62"/>
      <c r="L62" s="204" t="s">
        <v>446</v>
      </c>
      <c r="M62" s="590" t="s">
        <v>449</v>
      </c>
      <c r="N62" s="591"/>
      <c r="O62" s="591"/>
      <c r="P62" s="591"/>
      <c r="Q62" s="591"/>
      <c r="R62" s="591"/>
      <c r="S62" s="591"/>
      <c r="T62" s="591"/>
      <c r="U62" s="591"/>
      <c r="V62" s="591"/>
      <c r="W62" s="591"/>
      <c r="X62" s="591"/>
      <c r="Y62" s="591"/>
      <c r="Z62" s="591"/>
      <c r="AA62" s="591"/>
      <c r="AB62" s="591"/>
      <c r="AC62" s="591"/>
      <c r="AD62" s="592"/>
    </row>
    <row r="63" spans="1:30" s="132" customFormat="1" ht="14.25">
      <c r="J63" s="133"/>
      <c r="K63" s="133"/>
      <c r="L63" s="133"/>
      <c r="M63" s="133"/>
      <c r="N63" s="133"/>
      <c r="O63" s="133"/>
      <c r="P63" s="133"/>
      <c r="Q63" s="133"/>
      <c r="R63" s="133"/>
      <c r="S63" s="133"/>
      <c r="T63" s="133"/>
      <c r="U63" s="133"/>
      <c r="V63" s="133"/>
      <c r="W63" s="133"/>
      <c r="X63" s="133"/>
      <c r="Y63" s="133"/>
      <c r="Z63" s="133"/>
      <c r="AA63" s="133"/>
      <c r="AB63" s="133"/>
      <c r="AC63" s="133"/>
      <c r="AD63" s="133"/>
    </row>
    <row r="64" spans="1:30" s="132" customFormat="1" ht="20.25" customHeight="1">
      <c r="A64" s="499" t="s">
        <v>452</v>
      </c>
      <c r="B64" s="499"/>
      <c r="C64" s="499"/>
      <c r="D64" s="499"/>
      <c r="E64" s="499"/>
      <c r="F64" s="499"/>
      <c r="G64" s="499"/>
      <c r="J64" s="133"/>
      <c r="K64" s="133"/>
      <c r="L64" s="133"/>
      <c r="M64" s="133"/>
      <c r="N64" s="133"/>
      <c r="O64" s="133"/>
      <c r="P64" s="133"/>
      <c r="Q64" s="133"/>
      <c r="R64" s="133"/>
      <c r="S64" s="133"/>
      <c r="T64" s="133"/>
      <c r="U64" s="133"/>
      <c r="V64" s="133"/>
      <c r="W64" s="133"/>
      <c r="X64" s="133"/>
      <c r="Y64" s="133"/>
      <c r="Z64" s="133"/>
      <c r="AA64" s="133"/>
      <c r="AB64" s="133"/>
      <c r="AC64" s="133"/>
      <c r="AD64" s="133"/>
    </row>
    <row r="65" spans="10:30" s="132" customFormat="1" ht="14.25">
      <c r="J65" s="133"/>
      <c r="K65" s="133"/>
      <c r="L65" s="133"/>
      <c r="M65" s="133"/>
      <c r="N65" s="133"/>
      <c r="O65" s="133"/>
      <c r="P65" s="133"/>
      <c r="Q65" s="133"/>
      <c r="R65" s="133"/>
      <c r="S65" s="133"/>
      <c r="T65" s="133"/>
      <c r="U65" s="133"/>
      <c r="V65" s="133"/>
      <c r="W65" s="133"/>
      <c r="X65" s="133"/>
      <c r="Y65" s="133"/>
      <c r="Z65" s="133"/>
      <c r="AA65" s="133"/>
      <c r="AB65" s="133"/>
      <c r="AC65" s="133"/>
      <c r="AD65" s="133"/>
    </row>
    <row r="66" spans="10:30" s="132" customFormat="1"/>
    <row r="67" spans="10:30" s="132" customFormat="1"/>
    <row r="68" spans="10:30" s="132" customFormat="1"/>
    <row r="69" spans="10:30" s="132" customFormat="1"/>
    <row r="70" spans="10:30" s="132" customFormat="1"/>
  </sheetData>
  <mergeCells count="107">
    <mergeCell ref="A1:B3"/>
    <mergeCell ref="C1:E3"/>
    <mergeCell ref="F1:G1"/>
    <mergeCell ref="F2:G2"/>
    <mergeCell ref="F3:G3"/>
    <mergeCell ref="A5:A7"/>
    <mergeCell ref="B5:C5"/>
    <mergeCell ref="D5:D7"/>
    <mergeCell ref="E5:F5"/>
    <mergeCell ref="G5:G7"/>
    <mergeCell ref="I5:I7"/>
    <mergeCell ref="J5:K5"/>
    <mergeCell ref="L5:L7"/>
    <mergeCell ref="M5:N5"/>
    <mergeCell ref="O5:O7"/>
    <mergeCell ref="E6:E7"/>
    <mergeCell ref="F6:F7"/>
    <mergeCell ref="M6:M7"/>
    <mergeCell ref="N6:N7"/>
    <mergeCell ref="L9:L10"/>
    <mergeCell ref="M9:M10"/>
    <mergeCell ref="N9:N10"/>
    <mergeCell ref="O9:O10"/>
    <mergeCell ref="A20:B22"/>
    <mergeCell ref="C20:E22"/>
    <mergeCell ref="F20:G20"/>
    <mergeCell ref="F21:G21"/>
    <mergeCell ref="F22:G22"/>
    <mergeCell ref="A8:A16"/>
    <mergeCell ref="B8:B16"/>
    <mergeCell ref="C8:C16"/>
    <mergeCell ref="I8:I16"/>
    <mergeCell ref="J8:J16"/>
    <mergeCell ref="K8:K16"/>
    <mergeCell ref="D9:D10"/>
    <mergeCell ref="E9:E10"/>
    <mergeCell ref="F9:F10"/>
    <mergeCell ref="G9:G10"/>
    <mergeCell ref="N24:P26"/>
    <mergeCell ref="Q24:S24"/>
    <mergeCell ref="E25:E26"/>
    <mergeCell ref="F25:F26"/>
    <mergeCell ref="Q25:S25"/>
    <mergeCell ref="Q26:S26"/>
    <mergeCell ref="A24:A26"/>
    <mergeCell ref="B24:C24"/>
    <mergeCell ref="D24:D26"/>
    <mergeCell ref="E24:F24"/>
    <mergeCell ref="G24:G26"/>
    <mergeCell ref="L24:M26"/>
    <mergeCell ref="A43:A45"/>
    <mergeCell ref="B43:C43"/>
    <mergeCell ref="D43:D45"/>
    <mergeCell ref="E43:F43"/>
    <mergeCell ref="G43:G45"/>
    <mergeCell ref="E44:E45"/>
    <mergeCell ref="F44:F45"/>
    <mergeCell ref="Q28:R28"/>
    <mergeCell ref="L37:P37"/>
    <mergeCell ref="A39:B41"/>
    <mergeCell ref="C39:E41"/>
    <mergeCell ref="F39:G39"/>
    <mergeCell ref="F40:G40"/>
    <mergeCell ref="F41:G41"/>
    <mergeCell ref="A27:A35"/>
    <mergeCell ref="B27:B35"/>
    <mergeCell ref="C27:C35"/>
    <mergeCell ref="L27:R27"/>
    <mergeCell ref="D28:D29"/>
    <mergeCell ref="E28:E29"/>
    <mergeCell ref="F28:F29"/>
    <mergeCell ref="G28:G29"/>
    <mergeCell ref="L28:L29"/>
    <mergeCell ref="M28:O28"/>
    <mergeCell ref="M56:AD56"/>
    <mergeCell ref="A57:C59"/>
    <mergeCell ref="D57:G57"/>
    <mergeCell ref="D58:G58"/>
    <mergeCell ref="L58:AD58"/>
    <mergeCell ref="D59:G59"/>
    <mergeCell ref="M59:AD59"/>
    <mergeCell ref="M49:AD49"/>
    <mergeCell ref="L50:AD50"/>
    <mergeCell ref="L52:AD52"/>
    <mergeCell ref="M53:AD53"/>
    <mergeCell ref="M54:AD54"/>
    <mergeCell ref="M55:AD55"/>
    <mergeCell ref="A46:A54"/>
    <mergeCell ref="B46:B54"/>
    <mergeCell ref="C46:C54"/>
    <mergeCell ref="L46:AD46"/>
    <mergeCell ref="D47:D48"/>
    <mergeCell ref="E47:E48"/>
    <mergeCell ref="F47:F48"/>
    <mergeCell ref="G47:G48"/>
    <mergeCell ref="M47:AD47"/>
    <mergeCell ref="M48:AD48"/>
    <mergeCell ref="A62:C62"/>
    <mergeCell ref="D62:G62"/>
    <mergeCell ref="M62:AD62"/>
    <mergeCell ref="A64:G64"/>
    <mergeCell ref="A60:C60"/>
    <mergeCell ref="D60:G60"/>
    <mergeCell ref="M60:AD60"/>
    <mergeCell ref="A61:C61"/>
    <mergeCell ref="D61:G61"/>
    <mergeCell ref="M61:AD61"/>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dimension ref="A1:BF66"/>
  <sheetViews>
    <sheetView workbookViewId="0">
      <selection activeCell="D11" sqref="A11:XFD11"/>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23"/>
      <c r="B1" s="523"/>
      <c r="C1" s="452" t="s">
        <v>33</v>
      </c>
      <c r="D1" s="452"/>
      <c r="E1" s="452"/>
      <c r="F1" s="492" t="s">
        <v>210</v>
      </c>
      <c r="G1" s="492"/>
    </row>
    <row r="2" spans="1:58" ht="15.75" customHeight="1" thickBot="1">
      <c r="A2" s="523"/>
      <c r="B2" s="523"/>
      <c r="C2" s="452"/>
      <c r="D2" s="452"/>
      <c r="E2" s="452"/>
      <c r="F2" s="492" t="s">
        <v>216</v>
      </c>
      <c r="G2" s="492"/>
    </row>
    <row r="3" spans="1:58" ht="15.75" customHeight="1" thickBot="1">
      <c r="A3" s="523"/>
      <c r="B3" s="523"/>
      <c r="C3" s="452"/>
      <c r="D3" s="452"/>
      <c r="E3" s="452"/>
      <c r="F3" s="528" t="s">
        <v>963</v>
      </c>
      <c r="G3" s="529"/>
      <c r="K3" s="133"/>
      <c r="L3" s="133"/>
      <c r="M3" s="533" t="s">
        <v>404</v>
      </c>
      <c r="N3" s="534"/>
      <c r="O3" s="534"/>
      <c r="P3" s="534"/>
      <c r="Q3" s="534"/>
      <c r="R3" s="534"/>
      <c r="S3" s="556"/>
      <c r="T3" s="166"/>
      <c r="U3" s="133"/>
      <c r="V3" s="533" t="s">
        <v>404</v>
      </c>
      <c r="W3" s="534"/>
      <c r="X3" s="534"/>
      <c r="Y3" s="534"/>
      <c r="Z3" s="534"/>
      <c r="AA3" s="534"/>
      <c r="AB3" s="556"/>
      <c r="AC3" s="166"/>
      <c r="AD3" s="133"/>
      <c r="AE3" s="533" t="s">
        <v>404</v>
      </c>
      <c r="AF3" s="534"/>
      <c r="AG3" s="534"/>
      <c r="AH3" s="534"/>
      <c r="AI3" s="534"/>
      <c r="AJ3" s="534"/>
      <c r="AK3" s="556"/>
      <c r="AL3" s="166"/>
      <c r="AM3" s="133"/>
      <c r="AN3" s="533" t="s">
        <v>404</v>
      </c>
      <c r="AO3" s="534"/>
      <c r="AP3" s="534"/>
      <c r="AQ3" s="534"/>
      <c r="AR3" s="534"/>
      <c r="AS3" s="534"/>
      <c r="AT3" s="556"/>
      <c r="AU3" s="166"/>
      <c r="AV3" s="133"/>
      <c r="AW3" s="533" t="s">
        <v>404</v>
      </c>
      <c r="AX3" s="534"/>
      <c r="AY3" s="534"/>
      <c r="AZ3" s="534"/>
      <c r="BA3" s="534"/>
      <c r="BB3" s="534"/>
      <c r="BC3" s="556"/>
      <c r="BD3" s="166"/>
      <c r="BE3" s="133"/>
      <c r="BF3" s="133"/>
    </row>
    <row r="4" spans="1:58" ht="26.25" thickBot="1">
      <c r="A4" s="132"/>
      <c r="B4" s="132"/>
      <c r="C4" s="132"/>
      <c r="D4" s="132"/>
      <c r="E4" s="132"/>
      <c r="F4" s="132"/>
      <c r="G4" s="132"/>
      <c r="K4" s="133"/>
      <c r="L4" s="133"/>
      <c r="M4" s="557" t="s">
        <v>405</v>
      </c>
      <c r="N4" s="551" t="s">
        <v>406</v>
      </c>
      <c r="O4" s="552"/>
      <c r="P4" s="553"/>
      <c r="Q4" s="167" t="s">
        <v>407</v>
      </c>
      <c r="R4" s="551" t="s">
        <v>408</v>
      </c>
      <c r="S4" s="559"/>
      <c r="T4" s="168"/>
      <c r="U4" s="133"/>
      <c r="V4" s="557" t="s">
        <v>405</v>
      </c>
      <c r="W4" s="551" t="s">
        <v>406</v>
      </c>
      <c r="X4" s="552"/>
      <c r="Y4" s="553"/>
      <c r="Z4" s="167" t="s">
        <v>407</v>
      </c>
      <c r="AA4" s="551" t="s">
        <v>408</v>
      </c>
      <c r="AB4" s="559"/>
      <c r="AC4" s="168"/>
      <c r="AD4" s="133"/>
      <c r="AE4" s="536" t="s">
        <v>405</v>
      </c>
      <c r="AF4" s="538" t="s">
        <v>406</v>
      </c>
      <c r="AG4" s="555"/>
      <c r="AH4" s="539"/>
      <c r="AI4" s="169" t="s">
        <v>407</v>
      </c>
      <c r="AJ4" s="560" t="s">
        <v>408</v>
      </c>
      <c r="AK4" s="561"/>
      <c r="AL4" s="168"/>
      <c r="AM4" s="133"/>
      <c r="AN4" s="536" t="s">
        <v>405</v>
      </c>
      <c r="AO4" s="538" t="s">
        <v>406</v>
      </c>
      <c r="AP4" s="555"/>
      <c r="AQ4" s="539"/>
      <c r="AR4" s="169" t="s">
        <v>407</v>
      </c>
      <c r="AS4" s="560" t="s">
        <v>408</v>
      </c>
      <c r="AT4" s="561"/>
      <c r="AU4" s="168"/>
      <c r="AV4" s="133"/>
      <c r="AW4" s="536" t="s">
        <v>405</v>
      </c>
      <c r="AX4" s="538" t="s">
        <v>406</v>
      </c>
      <c r="AY4" s="555"/>
      <c r="AZ4" s="539"/>
      <c r="BA4" s="169" t="s">
        <v>407</v>
      </c>
      <c r="BB4" s="560" t="s">
        <v>408</v>
      </c>
      <c r="BC4" s="561"/>
      <c r="BD4" s="168"/>
      <c r="BE4" s="133"/>
      <c r="BF4" s="133"/>
    </row>
    <row r="5" spans="1:58" ht="26.25" thickBot="1">
      <c r="A5" s="518" t="s">
        <v>14</v>
      </c>
      <c r="B5" s="521" t="s">
        <v>15</v>
      </c>
      <c r="C5" s="522"/>
      <c r="D5" s="518" t="s">
        <v>16</v>
      </c>
      <c r="E5" s="521" t="s">
        <v>403</v>
      </c>
      <c r="F5" s="522"/>
      <c r="G5" s="512" t="s">
        <v>18</v>
      </c>
      <c r="I5" s="65"/>
      <c r="K5" s="133"/>
      <c r="L5" s="133"/>
      <c r="M5" s="558"/>
      <c r="N5" s="167" t="s">
        <v>19</v>
      </c>
      <c r="O5" s="167" t="s">
        <v>409</v>
      </c>
      <c r="P5" s="167" t="s">
        <v>21</v>
      </c>
      <c r="Q5" s="167" t="s">
        <v>410</v>
      </c>
      <c r="R5" s="167" t="s">
        <v>411</v>
      </c>
      <c r="S5" s="170" t="s">
        <v>412</v>
      </c>
      <c r="T5" s="168"/>
      <c r="U5" s="133"/>
      <c r="V5" s="558"/>
      <c r="W5" s="167" t="s">
        <v>19</v>
      </c>
      <c r="X5" s="167" t="s">
        <v>409</v>
      </c>
      <c r="Y5" s="167" t="s">
        <v>21</v>
      </c>
      <c r="Z5" s="167" t="s">
        <v>410</v>
      </c>
      <c r="AA5" s="167" t="s">
        <v>411</v>
      </c>
      <c r="AB5" s="170" t="s">
        <v>412</v>
      </c>
      <c r="AC5" s="168"/>
      <c r="AD5" s="133"/>
      <c r="AE5" s="537"/>
      <c r="AF5" s="138" t="s">
        <v>19</v>
      </c>
      <c r="AG5" s="138" t="s">
        <v>409</v>
      </c>
      <c r="AH5" s="138" t="s">
        <v>21</v>
      </c>
      <c r="AI5" s="171" t="s">
        <v>410</v>
      </c>
      <c r="AJ5" s="172" t="s">
        <v>411</v>
      </c>
      <c r="AK5" s="173" t="s">
        <v>412</v>
      </c>
      <c r="AL5" s="168"/>
      <c r="AM5" s="133"/>
      <c r="AN5" s="537"/>
      <c r="AO5" s="138" t="s">
        <v>19</v>
      </c>
      <c r="AP5" s="174" t="s">
        <v>409</v>
      </c>
      <c r="AQ5" s="174" t="s">
        <v>21</v>
      </c>
      <c r="AR5" s="174" t="s">
        <v>410</v>
      </c>
      <c r="AS5" s="174" t="s">
        <v>411</v>
      </c>
      <c r="AT5" s="173" t="s">
        <v>412</v>
      </c>
      <c r="AU5" s="168"/>
      <c r="AV5" s="133"/>
      <c r="AW5" s="537"/>
      <c r="AX5" s="138" t="s">
        <v>19</v>
      </c>
      <c r="AY5" s="138" t="s">
        <v>409</v>
      </c>
      <c r="AZ5" s="138" t="s">
        <v>21</v>
      </c>
      <c r="BA5" s="171" t="s">
        <v>410</v>
      </c>
      <c r="BB5" s="172" t="s">
        <v>411</v>
      </c>
      <c r="BC5" s="173" t="s">
        <v>412</v>
      </c>
      <c r="BD5" s="168"/>
      <c r="BE5" s="133"/>
      <c r="BF5" s="133"/>
    </row>
    <row r="6" spans="1:58" ht="45" customHeight="1" thickBot="1">
      <c r="A6" s="519"/>
      <c r="B6" s="134" t="s">
        <v>19</v>
      </c>
      <c r="C6" s="134" t="s">
        <v>21</v>
      </c>
      <c r="D6" s="519"/>
      <c r="E6" s="518" t="s">
        <v>23</v>
      </c>
      <c r="F6" s="518" t="s">
        <v>24</v>
      </c>
      <c r="G6" s="513"/>
      <c r="I6" s="65"/>
      <c r="K6" s="133"/>
      <c r="L6" s="133"/>
      <c r="M6" s="175" t="s">
        <v>266</v>
      </c>
      <c r="N6" s="176" t="s">
        <v>416</v>
      </c>
      <c r="O6" s="176"/>
      <c r="P6" s="176"/>
      <c r="Q6" s="177" t="s">
        <v>414</v>
      </c>
      <c r="R6" s="178">
        <v>15</v>
      </c>
      <c r="S6" s="179"/>
      <c r="T6" s="168"/>
      <c r="U6" s="133"/>
      <c r="V6" s="105" t="s">
        <v>268</v>
      </c>
      <c r="W6" s="176" t="s">
        <v>416</v>
      </c>
      <c r="X6" s="176"/>
      <c r="Y6" s="176"/>
      <c r="Z6" s="177" t="s">
        <v>414</v>
      </c>
      <c r="AA6" s="178">
        <v>15</v>
      </c>
      <c r="AB6" s="179"/>
      <c r="AC6" s="168"/>
      <c r="AD6" s="133"/>
      <c r="AE6" s="93" t="s">
        <v>271</v>
      </c>
      <c r="AF6" s="143" t="s">
        <v>416</v>
      </c>
      <c r="AG6" s="143"/>
      <c r="AH6" s="143"/>
      <c r="AI6" s="180" t="s">
        <v>414</v>
      </c>
      <c r="AJ6" s="178">
        <v>15</v>
      </c>
      <c r="AK6" s="179"/>
      <c r="AL6" s="168"/>
      <c r="AM6" s="133"/>
      <c r="AN6" s="93" t="s">
        <v>453</v>
      </c>
      <c r="AO6" s="143" t="s">
        <v>416</v>
      </c>
      <c r="AP6" s="181"/>
      <c r="AQ6" s="181"/>
      <c r="AR6" s="182" t="s">
        <v>414</v>
      </c>
      <c r="AS6" s="178">
        <v>15</v>
      </c>
      <c r="AT6" s="179"/>
      <c r="AU6" s="168"/>
      <c r="AV6" s="133"/>
      <c r="AW6" s="183" t="s">
        <v>272</v>
      </c>
      <c r="AX6" s="181" t="s">
        <v>416</v>
      </c>
      <c r="AY6" s="181"/>
      <c r="AZ6" s="181"/>
      <c r="BA6" s="182" t="s">
        <v>414</v>
      </c>
      <c r="BB6" s="178">
        <v>15</v>
      </c>
      <c r="BC6" s="179"/>
      <c r="BD6" s="168"/>
      <c r="BE6" s="133"/>
      <c r="BF6" s="133"/>
    </row>
    <row r="7" spans="1:58" ht="39" customHeight="1" thickBot="1">
      <c r="A7" s="520"/>
      <c r="B7" s="136" t="s">
        <v>20</v>
      </c>
      <c r="C7" s="136" t="s">
        <v>22</v>
      </c>
      <c r="D7" s="520"/>
      <c r="E7" s="520"/>
      <c r="F7" s="520"/>
      <c r="G7" s="514"/>
      <c r="I7" s="137"/>
      <c r="K7" s="133"/>
      <c r="L7" s="133"/>
      <c r="M7" s="175" t="s">
        <v>268</v>
      </c>
      <c r="N7" s="176"/>
      <c r="O7" s="176"/>
      <c r="P7" s="176"/>
      <c r="Q7" s="177" t="s">
        <v>417</v>
      </c>
      <c r="R7" s="178">
        <v>5</v>
      </c>
      <c r="S7" s="179"/>
      <c r="T7" s="168"/>
      <c r="U7" s="133"/>
      <c r="V7" s="175"/>
      <c r="W7" s="176"/>
      <c r="X7" s="176"/>
      <c r="Y7" s="176"/>
      <c r="Z7" s="177" t="s">
        <v>417</v>
      </c>
      <c r="AA7" s="178">
        <v>5</v>
      </c>
      <c r="AB7" s="179"/>
      <c r="AC7" s="168"/>
      <c r="AD7" s="133"/>
      <c r="AE7" s="142"/>
      <c r="AF7" s="143"/>
      <c r="AG7" s="143"/>
      <c r="AH7" s="143"/>
      <c r="AI7" s="180" t="s">
        <v>417</v>
      </c>
      <c r="AJ7" s="178">
        <v>5</v>
      </c>
      <c r="AK7" s="179"/>
      <c r="AL7" s="168"/>
      <c r="AM7" s="133"/>
      <c r="AN7" s="142"/>
      <c r="AO7" s="143"/>
      <c r="AP7" s="143"/>
      <c r="AQ7" s="143"/>
      <c r="AR7" s="180" t="s">
        <v>417</v>
      </c>
      <c r="AS7" s="178">
        <v>5</v>
      </c>
      <c r="AT7" s="179"/>
      <c r="AU7" s="168"/>
      <c r="AV7" s="133"/>
      <c r="AW7" s="184"/>
      <c r="AX7" s="181"/>
      <c r="AY7" s="181"/>
      <c r="AZ7" s="181"/>
      <c r="BA7" s="182" t="s">
        <v>417</v>
      </c>
      <c r="BB7" s="178">
        <v>5</v>
      </c>
      <c r="BC7" s="179"/>
      <c r="BD7" s="168"/>
      <c r="BE7" s="133"/>
      <c r="BF7" s="133"/>
    </row>
    <row r="8" spans="1:58" ht="166.5" thickBot="1">
      <c r="A8" s="512" t="s">
        <v>252</v>
      </c>
      <c r="B8" s="515" t="s">
        <v>376</v>
      </c>
      <c r="C8" s="515"/>
      <c r="D8" s="141" t="s">
        <v>25</v>
      </c>
      <c r="E8" s="124">
        <v>15</v>
      </c>
      <c r="F8" s="124">
        <v>0</v>
      </c>
      <c r="G8" s="124" t="s">
        <v>454</v>
      </c>
      <c r="I8" s="137"/>
      <c r="K8" s="133"/>
      <c r="L8" s="133"/>
      <c r="M8" s="175" t="s">
        <v>271</v>
      </c>
      <c r="N8" s="176"/>
      <c r="O8" s="176"/>
      <c r="P8" s="176"/>
      <c r="Q8" s="177" t="s">
        <v>418</v>
      </c>
      <c r="R8" s="178"/>
      <c r="S8" s="179">
        <v>15</v>
      </c>
      <c r="T8" s="168"/>
      <c r="U8" s="133"/>
      <c r="V8" s="175"/>
      <c r="W8" s="176"/>
      <c r="X8" s="176"/>
      <c r="Y8" s="176"/>
      <c r="Z8" s="177" t="s">
        <v>418</v>
      </c>
      <c r="AA8" s="178"/>
      <c r="AB8" s="179">
        <v>15</v>
      </c>
      <c r="AC8" s="168"/>
      <c r="AD8" s="133"/>
      <c r="AE8" s="142"/>
      <c r="AF8" s="143"/>
      <c r="AG8" s="143"/>
      <c r="AH8" s="143"/>
      <c r="AI8" s="180" t="s">
        <v>418</v>
      </c>
      <c r="AJ8" s="178"/>
      <c r="AK8" s="179">
        <v>15</v>
      </c>
      <c r="AL8" s="168"/>
      <c r="AM8" s="133"/>
      <c r="AN8" s="142"/>
      <c r="AO8" s="143"/>
      <c r="AP8" s="143"/>
      <c r="AQ8" s="143"/>
      <c r="AR8" s="180" t="s">
        <v>418</v>
      </c>
      <c r="AS8" s="178"/>
      <c r="AT8" s="179">
        <v>15</v>
      </c>
      <c r="AU8" s="168"/>
      <c r="AV8" s="133"/>
      <c r="AW8" s="184"/>
      <c r="AX8" s="181"/>
      <c r="AY8" s="181"/>
      <c r="AZ8" s="181"/>
      <c r="BA8" s="182" t="s">
        <v>418</v>
      </c>
      <c r="BB8" s="178"/>
      <c r="BC8" s="179">
        <v>15</v>
      </c>
      <c r="BD8" s="168"/>
      <c r="BE8" s="133"/>
      <c r="BF8" s="133"/>
    </row>
    <row r="9" spans="1:58" ht="23.25" customHeight="1" thickBot="1">
      <c r="A9" s="513"/>
      <c r="B9" s="516"/>
      <c r="C9" s="516"/>
      <c r="D9" s="515" t="s">
        <v>26</v>
      </c>
      <c r="E9" s="479">
        <v>5</v>
      </c>
      <c r="F9" s="479">
        <v>0</v>
      </c>
      <c r="G9" s="479" t="s">
        <v>455</v>
      </c>
      <c r="I9" s="137"/>
      <c r="K9" s="133"/>
      <c r="L9" s="133"/>
      <c r="M9" s="175" t="s">
        <v>453</v>
      </c>
      <c r="N9" s="176"/>
      <c r="O9" s="176"/>
      <c r="P9" s="176"/>
      <c r="Q9" s="177" t="s">
        <v>421</v>
      </c>
      <c r="R9" s="178">
        <v>10</v>
      </c>
      <c r="S9" s="179"/>
      <c r="T9" s="168"/>
      <c r="U9" s="133"/>
      <c r="V9" s="175"/>
      <c r="W9" s="176"/>
      <c r="X9" s="176"/>
      <c r="Y9" s="176"/>
      <c r="Z9" s="177" t="s">
        <v>421</v>
      </c>
      <c r="AA9" s="178">
        <v>10</v>
      </c>
      <c r="AB9" s="179"/>
      <c r="AC9" s="168"/>
      <c r="AD9" s="133"/>
      <c r="AE9" s="142"/>
      <c r="AF9" s="143"/>
      <c r="AG9" s="143"/>
      <c r="AH9" s="143"/>
      <c r="AI9" s="180" t="s">
        <v>421</v>
      </c>
      <c r="AJ9" s="178">
        <v>10</v>
      </c>
      <c r="AK9" s="179"/>
      <c r="AL9" s="168"/>
      <c r="AM9" s="133"/>
      <c r="AN9" s="142"/>
      <c r="AO9" s="143"/>
      <c r="AP9" s="143"/>
      <c r="AQ9" s="143"/>
      <c r="AR9" s="180" t="s">
        <v>421</v>
      </c>
      <c r="AS9" s="178">
        <v>10</v>
      </c>
      <c r="AT9" s="179"/>
      <c r="AU9" s="168"/>
      <c r="AV9" s="133"/>
      <c r="AW9" s="184"/>
      <c r="AX9" s="181"/>
      <c r="AY9" s="181"/>
      <c r="AZ9" s="181"/>
      <c r="BA9" s="182" t="s">
        <v>421</v>
      </c>
      <c r="BB9" s="178">
        <v>10</v>
      </c>
      <c r="BC9" s="179"/>
      <c r="BD9" s="168"/>
      <c r="BE9" s="133"/>
      <c r="BF9" s="133"/>
    </row>
    <row r="10" spans="1:58" ht="33" customHeight="1" thickBot="1">
      <c r="A10" s="513"/>
      <c r="B10" s="516"/>
      <c r="C10" s="516"/>
      <c r="D10" s="517"/>
      <c r="E10" s="480"/>
      <c r="F10" s="480"/>
      <c r="G10" s="480"/>
      <c r="I10" s="137"/>
      <c r="K10" s="133"/>
      <c r="L10" s="133"/>
      <c r="M10" s="175" t="s">
        <v>272</v>
      </c>
      <c r="N10" s="176"/>
      <c r="O10" s="176"/>
      <c r="P10" s="176"/>
      <c r="Q10" s="177" t="s">
        <v>423</v>
      </c>
      <c r="R10" s="178">
        <v>15</v>
      </c>
      <c r="S10" s="179"/>
      <c r="T10" s="168"/>
      <c r="U10" s="133"/>
      <c r="V10" s="175"/>
      <c r="W10" s="176"/>
      <c r="X10" s="176"/>
      <c r="Y10" s="176"/>
      <c r="Z10" s="177" t="s">
        <v>423</v>
      </c>
      <c r="AA10" s="178">
        <v>15</v>
      </c>
      <c r="AB10" s="179"/>
      <c r="AC10" s="168"/>
      <c r="AD10" s="133"/>
      <c r="AE10" s="142"/>
      <c r="AF10" s="143"/>
      <c r="AG10" s="143"/>
      <c r="AH10" s="143"/>
      <c r="AI10" s="180" t="s">
        <v>423</v>
      </c>
      <c r="AJ10" s="178">
        <v>15</v>
      </c>
      <c r="AK10" s="179"/>
      <c r="AL10" s="168"/>
      <c r="AM10" s="133"/>
      <c r="AN10" s="142"/>
      <c r="AO10" s="143"/>
      <c r="AP10" s="143"/>
      <c r="AQ10" s="143"/>
      <c r="AR10" s="180" t="s">
        <v>423</v>
      </c>
      <c r="AS10" s="178">
        <v>15</v>
      </c>
      <c r="AT10" s="179"/>
      <c r="AU10" s="168"/>
      <c r="AV10" s="133"/>
      <c r="AW10" s="142"/>
      <c r="AX10" s="143"/>
      <c r="AY10" s="143"/>
      <c r="AZ10" s="143"/>
      <c r="BA10" s="180" t="s">
        <v>423</v>
      </c>
      <c r="BB10" s="178">
        <v>15</v>
      </c>
      <c r="BC10" s="179"/>
      <c r="BD10" s="168"/>
      <c r="BE10" s="133"/>
      <c r="BF10" s="133"/>
    </row>
    <row r="11" spans="1:58" ht="45" customHeight="1" thickBot="1">
      <c r="A11" s="513"/>
      <c r="B11" s="516"/>
      <c r="C11" s="516"/>
      <c r="D11" s="136" t="s">
        <v>27</v>
      </c>
      <c r="E11" s="125">
        <v>0</v>
      </c>
      <c r="F11" s="125">
        <v>15</v>
      </c>
      <c r="G11" s="185"/>
      <c r="I11" s="65"/>
      <c r="K11" s="133"/>
      <c r="L11" s="133"/>
      <c r="M11" s="175"/>
      <c r="N11" s="176"/>
      <c r="O11" s="176"/>
      <c r="P11" s="176"/>
      <c r="Q11" s="177" t="s">
        <v>424</v>
      </c>
      <c r="R11" s="178">
        <v>10</v>
      </c>
      <c r="S11" s="179"/>
      <c r="T11" s="168"/>
      <c r="U11" s="133"/>
      <c r="V11" s="175"/>
      <c r="W11" s="176"/>
      <c r="X11" s="176"/>
      <c r="Y11" s="176"/>
      <c r="Z11" s="177" t="s">
        <v>424</v>
      </c>
      <c r="AA11" s="178">
        <v>10</v>
      </c>
      <c r="AB11" s="179"/>
      <c r="AC11" s="168"/>
      <c r="AD11" s="133"/>
      <c r="AE11" s="142"/>
      <c r="AF11" s="143"/>
      <c r="AG11" s="143"/>
      <c r="AH11" s="143"/>
      <c r="AI11" s="180" t="s">
        <v>424</v>
      </c>
      <c r="AJ11" s="178">
        <v>10</v>
      </c>
      <c r="AK11" s="179"/>
      <c r="AL11" s="168"/>
      <c r="AM11" s="133"/>
      <c r="AN11" s="142"/>
      <c r="AO11" s="143"/>
      <c r="AP11" s="143"/>
      <c r="AQ11" s="143"/>
      <c r="AR11" s="180" t="s">
        <v>424</v>
      </c>
      <c r="AS11" s="178">
        <v>10</v>
      </c>
      <c r="AT11" s="179"/>
      <c r="AU11" s="168"/>
      <c r="AV11" s="133"/>
      <c r="AW11" s="142"/>
      <c r="AX11" s="143"/>
      <c r="AY11" s="143"/>
      <c r="AZ11" s="143"/>
      <c r="BA11" s="180" t="s">
        <v>424</v>
      </c>
      <c r="BB11" s="178">
        <v>10</v>
      </c>
      <c r="BC11" s="179"/>
      <c r="BD11" s="168"/>
      <c r="BE11" s="133"/>
      <c r="BF11" s="133"/>
    </row>
    <row r="12" spans="1:58" ht="86.25" customHeight="1" thickBot="1">
      <c r="A12" s="513"/>
      <c r="B12" s="516"/>
      <c r="C12" s="516"/>
      <c r="D12" s="136" t="s">
        <v>28</v>
      </c>
      <c r="E12" s="125">
        <v>10</v>
      </c>
      <c r="F12" s="125">
        <v>0</v>
      </c>
      <c r="G12" s="185" t="s">
        <v>456</v>
      </c>
      <c r="I12" s="65"/>
      <c r="K12" s="133"/>
      <c r="L12" s="133"/>
      <c r="M12" s="175"/>
      <c r="N12" s="176"/>
      <c r="O12" s="176"/>
      <c r="P12" s="176"/>
      <c r="Q12" s="177" t="s">
        <v>426</v>
      </c>
      <c r="R12" s="178">
        <v>30</v>
      </c>
      <c r="S12" s="179"/>
      <c r="T12" s="168"/>
      <c r="U12" s="133"/>
      <c r="V12" s="175"/>
      <c r="W12" s="176"/>
      <c r="X12" s="176"/>
      <c r="Y12" s="176"/>
      <c r="Z12" s="177" t="s">
        <v>426</v>
      </c>
      <c r="AA12" s="178">
        <v>30</v>
      </c>
      <c r="AB12" s="179"/>
      <c r="AC12" s="168"/>
      <c r="AD12" s="133"/>
      <c r="AE12" s="142"/>
      <c r="AF12" s="143"/>
      <c r="AG12" s="143"/>
      <c r="AH12" s="143"/>
      <c r="AI12" s="180" t="s">
        <v>426</v>
      </c>
      <c r="AJ12" s="178">
        <v>30</v>
      </c>
      <c r="AK12" s="179"/>
      <c r="AL12" s="168"/>
      <c r="AM12" s="133"/>
      <c r="AN12" s="142"/>
      <c r="AO12" s="143"/>
      <c r="AP12" s="143"/>
      <c r="AQ12" s="143"/>
      <c r="AR12" s="180" t="s">
        <v>426</v>
      </c>
      <c r="AS12" s="178">
        <v>30</v>
      </c>
      <c r="AT12" s="179"/>
      <c r="AU12" s="168"/>
      <c r="AV12" s="133"/>
      <c r="AW12" s="142"/>
      <c r="AX12" s="143"/>
      <c r="AY12" s="143"/>
      <c r="AZ12" s="143"/>
      <c r="BA12" s="180" t="s">
        <v>426</v>
      </c>
      <c r="BB12" s="178">
        <v>30</v>
      </c>
      <c r="BC12" s="179"/>
      <c r="BD12" s="168"/>
      <c r="BE12" s="133"/>
      <c r="BF12" s="133"/>
    </row>
    <row r="13" spans="1:58" ht="51.75" thickBot="1">
      <c r="A13" s="513"/>
      <c r="B13" s="516"/>
      <c r="C13" s="516"/>
      <c r="D13" s="136" t="s">
        <v>29</v>
      </c>
      <c r="E13" s="125">
        <v>15</v>
      </c>
      <c r="F13" s="125">
        <v>0</v>
      </c>
      <c r="G13" s="125" t="s">
        <v>257</v>
      </c>
      <c r="I13" s="65"/>
      <c r="K13" s="133"/>
      <c r="L13" s="133"/>
      <c r="M13" s="551" t="s">
        <v>32</v>
      </c>
      <c r="N13" s="552"/>
      <c r="O13" s="552"/>
      <c r="P13" s="552"/>
      <c r="Q13" s="553"/>
      <c r="R13" s="186">
        <v>85</v>
      </c>
      <c r="S13" s="187">
        <v>15</v>
      </c>
      <c r="T13" s="188"/>
      <c r="U13" s="133"/>
      <c r="V13" s="551" t="s">
        <v>32</v>
      </c>
      <c r="W13" s="552"/>
      <c r="X13" s="552"/>
      <c r="Y13" s="552"/>
      <c r="Z13" s="553"/>
      <c r="AA13" s="186">
        <v>85</v>
      </c>
      <c r="AB13" s="187">
        <v>15</v>
      </c>
      <c r="AC13" s="188"/>
      <c r="AD13" s="133"/>
      <c r="AE13" s="533" t="s">
        <v>32</v>
      </c>
      <c r="AF13" s="534"/>
      <c r="AG13" s="534"/>
      <c r="AH13" s="534"/>
      <c r="AI13" s="554"/>
      <c r="AJ13" s="186">
        <v>85</v>
      </c>
      <c r="AK13" s="187">
        <v>15</v>
      </c>
      <c r="AL13" s="188"/>
      <c r="AM13" s="133"/>
      <c r="AN13" s="533" t="s">
        <v>32</v>
      </c>
      <c r="AO13" s="534"/>
      <c r="AP13" s="534"/>
      <c r="AQ13" s="534"/>
      <c r="AR13" s="554"/>
      <c r="AS13" s="186">
        <v>85</v>
      </c>
      <c r="AT13" s="187">
        <v>15</v>
      </c>
      <c r="AU13" s="188"/>
      <c r="AV13" s="133"/>
      <c r="AW13" s="533" t="s">
        <v>32</v>
      </c>
      <c r="AX13" s="534"/>
      <c r="AY13" s="534"/>
      <c r="AZ13" s="534"/>
      <c r="BA13" s="554"/>
      <c r="BB13" s="186">
        <v>85</v>
      </c>
      <c r="BC13" s="187">
        <v>15</v>
      </c>
      <c r="BD13" s="188"/>
      <c r="BE13" s="133"/>
      <c r="BF13" s="133"/>
    </row>
    <row r="14" spans="1:58" ht="54.75" customHeight="1" thickBot="1">
      <c r="A14" s="513"/>
      <c r="B14" s="516"/>
      <c r="C14" s="516"/>
      <c r="D14" s="136" t="s">
        <v>30</v>
      </c>
      <c r="E14" s="125">
        <v>10</v>
      </c>
      <c r="F14" s="125">
        <v>0</v>
      </c>
      <c r="G14" s="125" t="s">
        <v>457</v>
      </c>
      <c r="I14" s="65"/>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row>
    <row r="15" spans="1:58" ht="47.25" customHeight="1" thickBot="1">
      <c r="A15" s="513"/>
      <c r="B15" s="516"/>
      <c r="C15" s="516"/>
      <c r="D15" s="136" t="s">
        <v>31</v>
      </c>
      <c r="E15" s="125">
        <v>30</v>
      </c>
      <c r="F15" s="125">
        <v>0</v>
      </c>
      <c r="G15" s="125" t="s">
        <v>458</v>
      </c>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row>
    <row r="16" spans="1:58" ht="45.75" thickBot="1">
      <c r="A16" s="514"/>
      <c r="B16" s="517"/>
      <c r="C16" s="517"/>
      <c r="D16" s="194" t="s">
        <v>32</v>
      </c>
      <c r="E16" s="150">
        <v>85</v>
      </c>
      <c r="F16" s="150">
        <v>15</v>
      </c>
      <c r="G16" s="150"/>
      <c r="K16" s="133"/>
      <c r="L16" s="133"/>
      <c r="M16" s="154" t="s">
        <v>428</v>
      </c>
      <c r="N16" s="155" t="s">
        <v>429</v>
      </c>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row>
    <row r="17" spans="1:58" ht="15.75" thickBot="1">
      <c r="A17" s="192"/>
      <c r="B17" s="152"/>
      <c r="C17" s="152"/>
      <c r="D17" s="153"/>
      <c r="E17" s="192"/>
      <c r="F17" s="192"/>
      <c r="G17" s="192"/>
      <c r="K17" s="133"/>
      <c r="L17" s="133"/>
      <c r="M17" s="156" t="s">
        <v>430</v>
      </c>
      <c r="N17" s="157">
        <v>0</v>
      </c>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row>
    <row r="18" spans="1:58" ht="15.75" thickBot="1">
      <c r="A18" s="192"/>
      <c r="B18" s="152"/>
      <c r="C18" s="152"/>
      <c r="D18" s="153"/>
      <c r="E18" s="192"/>
      <c r="F18" s="192"/>
      <c r="G18" s="192"/>
      <c r="K18" s="133"/>
      <c r="L18" s="133"/>
      <c r="M18" s="156" t="s">
        <v>431</v>
      </c>
      <c r="N18" s="157">
        <v>1</v>
      </c>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row>
    <row r="19" spans="1:58" ht="15.75" thickBot="1">
      <c r="A19" s="192"/>
      <c r="B19" s="152"/>
      <c r="C19" s="152"/>
      <c r="D19" s="153"/>
      <c r="E19" s="192"/>
      <c r="F19" s="192"/>
      <c r="G19" s="192"/>
      <c r="K19" s="133"/>
      <c r="L19" s="133"/>
      <c r="M19" s="156" t="s">
        <v>432</v>
      </c>
      <c r="N19" s="157">
        <v>2</v>
      </c>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row>
    <row r="20" spans="1:58" ht="15.75" customHeight="1">
      <c r="A20" s="523"/>
      <c r="B20" s="523"/>
      <c r="C20" s="452" t="s">
        <v>33</v>
      </c>
      <c r="D20" s="452"/>
      <c r="E20" s="452"/>
      <c r="F20" s="492" t="s">
        <v>210</v>
      </c>
      <c r="G20" s="492"/>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row>
    <row r="21" spans="1:58" ht="15.75" customHeight="1">
      <c r="A21" s="523"/>
      <c r="B21" s="523"/>
      <c r="C21" s="452"/>
      <c r="D21" s="452"/>
      <c r="E21" s="452"/>
      <c r="F21" s="492" t="s">
        <v>216</v>
      </c>
      <c r="G21" s="492"/>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row>
    <row r="22" spans="1:58" ht="15.75" customHeight="1">
      <c r="A22" s="523"/>
      <c r="B22" s="523"/>
      <c r="C22" s="452"/>
      <c r="D22" s="452"/>
      <c r="E22" s="452"/>
      <c r="F22" s="528" t="s">
        <v>963</v>
      </c>
      <c r="G22" s="529"/>
      <c r="M22" s="530" t="s">
        <v>433</v>
      </c>
      <c r="N22" s="530"/>
      <c r="O22" s="530"/>
      <c r="P22" s="530"/>
      <c r="Q22" s="530"/>
      <c r="R22" s="530"/>
      <c r="S22" s="530"/>
      <c r="T22" s="530"/>
      <c r="U22" s="530"/>
      <c r="V22" s="530"/>
      <c r="W22" s="530"/>
      <c r="X22" s="530"/>
      <c r="Y22" s="530"/>
      <c r="Z22" s="530"/>
      <c r="AA22" s="530"/>
      <c r="AB22" s="530"/>
      <c r="AC22" s="530"/>
      <c r="AD22" s="530"/>
      <c r="AE22" s="530"/>
    </row>
    <row r="23" spans="1:58" ht="16.5" thickBot="1">
      <c r="A23" s="192"/>
      <c r="B23" s="152"/>
      <c r="C23" s="152"/>
      <c r="D23" s="153"/>
      <c r="E23" s="192"/>
      <c r="F23" s="192"/>
      <c r="G23" s="192"/>
      <c r="M23" s="193" t="s">
        <v>434</v>
      </c>
      <c r="N23" s="524" t="s">
        <v>435</v>
      </c>
      <c r="O23" s="524"/>
      <c r="P23" s="524"/>
      <c r="Q23" s="524"/>
      <c r="R23" s="524"/>
      <c r="S23" s="524"/>
      <c r="T23" s="524"/>
      <c r="U23" s="524"/>
      <c r="V23" s="524"/>
      <c r="W23" s="524"/>
      <c r="X23" s="524"/>
      <c r="Y23" s="524"/>
      <c r="Z23" s="524"/>
      <c r="AA23" s="524"/>
      <c r="AB23" s="524"/>
      <c r="AC23" s="524"/>
      <c r="AD23" s="524"/>
      <c r="AE23" s="524"/>
    </row>
    <row r="24" spans="1:58" ht="16.5" thickBot="1">
      <c r="A24" s="518" t="s">
        <v>14</v>
      </c>
      <c r="B24" s="521" t="s">
        <v>15</v>
      </c>
      <c r="C24" s="522"/>
      <c r="D24" s="518" t="s">
        <v>16</v>
      </c>
      <c r="E24" s="521" t="s">
        <v>403</v>
      </c>
      <c r="F24" s="522"/>
      <c r="G24" s="512" t="s">
        <v>18</v>
      </c>
      <c r="M24" s="193" t="s">
        <v>436</v>
      </c>
      <c r="N24" s="524" t="s">
        <v>459</v>
      </c>
      <c r="O24" s="524"/>
      <c r="P24" s="524"/>
      <c r="Q24" s="524"/>
      <c r="R24" s="524"/>
      <c r="S24" s="524"/>
      <c r="T24" s="524"/>
      <c r="U24" s="524"/>
      <c r="V24" s="524"/>
      <c r="W24" s="524"/>
      <c r="X24" s="524"/>
      <c r="Y24" s="524"/>
      <c r="Z24" s="524"/>
      <c r="AA24" s="524"/>
      <c r="AB24" s="524"/>
      <c r="AC24" s="524"/>
      <c r="AD24" s="524"/>
      <c r="AE24" s="524"/>
    </row>
    <row r="25" spans="1:58" ht="15.75">
      <c r="A25" s="519"/>
      <c r="B25" s="134" t="s">
        <v>19</v>
      </c>
      <c r="C25" s="134" t="s">
        <v>21</v>
      </c>
      <c r="D25" s="519"/>
      <c r="E25" s="518" t="s">
        <v>23</v>
      </c>
      <c r="F25" s="518" t="s">
        <v>24</v>
      </c>
      <c r="G25" s="513"/>
      <c r="M25" s="160" t="s">
        <v>438</v>
      </c>
      <c r="N25" s="524" t="s">
        <v>460</v>
      </c>
      <c r="O25" s="524"/>
      <c r="P25" s="524"/>
      <c r="Q25" s="524"/>
      <c r="R25" s="524"/>
      <c r="S25" s="524"/>
      <c r="T25" s="524"/>
      <c r="U25" s="524"/>
      <c r="V25" s="524"/>
      <c r="W25" s="524"/>
      <c r="X25" s="524"/>
      <c r="Y25" s="524"/>
      <c r="Z25" s="524"/>
      <c r="AA25" s="524"/>
      <c r="AB25" s="524"/>
      <c r="AC25" s="524"/>
      <c r="AD25" s="524"/>
      <c r="AE25" s="524"/>
    </row>
    <row r="26" spans="1:58" ht="51.75" thickBot="1">
      <c r="A26" s="520"/>
      <c r="B26" s="136" t="s">
        <v>20</v>
      </c>
      <c r="C26" s="136" t="s">
        <v>22</v>
      </c>
      <c r="D26" s="520"/>
      <c r="E26" s="520"/>
      <c r="F26" s="520"/>
      <c r="G26" s="514"/>
      <c r="M26" s="491" t="s">
        <v>440</v>
      </c>
      <c r="N26" s="491"/>
      <c r="O26" s="491"/>
      <c r="P26" s="491"/>
      <c r="Q26" s="491"/>
      <c r="R26" s="491"/>
      <c r="S26" s="491"/>
      <c r="T26" s="491"/>
      <c r="U26" s="491"/>
      <c r="V26" s="491"/>
      <c r="W26" s="491"/>
      <c r="X26" s="491"/>
      <c r="Y26" s="491"/>
      <c r="Z26" s="491"/>
      <c r="AA26" s="491"/>
      <c r="AB26" s="491"/>
      <c r="AC26" s="491"/>
      <c r="AD26" s="491"/>
      <c r="AE26" s="491"/>
    </row>
    <row r="27" spans="1:58" ht="58.5" customHeight="1" thickBot="1">
      <c r="A27" s="512" t="s">
        <v>584</v>
      </c>
      <c r="B27" s="515" t="s">
        <v>376</v>
      </c>
      <c r="C27" s="515"/>
      <c r="D27" s="136" t="s">
        <v>25</v>
      </c>
      <c r="E27" s="125">
        <v>15</v>
      </c>
      <c r="F27" s="125">
        <v>0</v>
      </c>
      <c r="G27" s="125" t="s">
        <v>461</v>
      </c>
    </row>
    <row r="28" spans="1:58" ht="44.25" customHeight="1">
      <c r="A28" s="513"/>
      <c r="B28" s="516"/>
      <c r="C28" s="516"/>
      <c r="D28" s="515" t="s">
        <v>26</v>
      </c>
      <c r="E28" s="479">
        <v>5</v>
      </c>
      <c r="F28" s="479">
        <v>0</v>
      </c>
      <c r="G28" s="479" t="s">
        <v>462</v>
      </c>
      <c r="M28" s="530" t="s">
        <v>441</v>
      </c>
      <c r="N28" s="530"/>
      <c r="O28" s="530"/>
      <c r="P28" s="530"/>
      <c r="Q28" s="530"/>
      <c r="R28" s="530"/>
      <c r="S28" s="530"/>
      <c r="T28" s="530"/>
      <c r="U28" s="530"/>
      <c r="V28" s="530"/>
      <c r="W28" s="530"/>
      <c r="X28" s="530"/>
      <c r="Y28" s="530"/>
      <c r="Z28" s="530"/>
      <c r="AA28" s="530"/>
      <c r="AB28" s="530"/>
      <c r="AC28" s="530"/>
      <c r="AD28" s="530"/>
      <c r="AE28" s="530"/>
    </row>
    <row r="29" spans="1:58" ht="18" customHeight="1" thickBot="1">
      <c r="A29" s="513"/>
      <c r="B29" s="516"/>
      <c r="C29" s="516"/>
      <c r="D29" s="517"/>
      <c r="E29" s="480"/>
      <c r="F29" s="480"/>
      <c r="G29" s="480"/>
      <c r="M29" s="160" t="s">
        <v>434</v>
      </c>
      <c r="N29" s="531" t="s">
        <v>443</v>
      </c>
      <c r="O29" s="531"/>
      <c r="P29" s="531"/>
      <c r="Q29" s="531"/>
      <c r="R29" s="531"/>
      <c r="S29" s="531"/>
      <c r="T29" s="531"/>
      <c r="U29" s="531"/>
      <c r="V29" s="531"/>
      <c r="W29" s="531"/>
      <c r="X29" s="531"/>
      <c r="Y29" s="531"/>
      <c r="Z29" s="531"/>
      <c r="AA29" s="531"/>
      <c r="AB29" s="531"/>
      <c r="AC29" s="531"/>
      <c r="AD29" s="531"/>
      <c r="AE29" s="531"/>
    </row>
    <row r="30" spans="1:58" ht="21.75" customHeight="1" thickBot="1">
      <c r="A30" s="513"/>
      <c r="B30" s="516"/>
      <c r="C30" s="516"/>
      <c r="D30" s="136" t="s">
        <v>27</v>
      </c>
      <c r="E30" s="125">
        <v>0</v>
      </c>
      <c r="F30" s="125">
        <v>15</v>
      </c>
      <c r="G30" s="125"/>
      <c r="M30" s="160" t="s">
        <v>436</v>
      </c>
      <c r="N30" s="524" t="s">
        <v>459</v>
      </c>
      <c r="O30" s="524"/>
      <c r="P30" s="524"/>
      <c r="Q30" s="524"/>
      <c r="R30" s="524"/>
      <c r="S30" s="524"/>
      <c r="T30" s="524"/>
      <c r="U30" s="524"/>
      <c r="V30" s="524"/>
      <c r="W30" s="524"/>
      <c r="X30" s="524"/>
      <c r="Y30" s="524"/>
      <c r="Z30" s="524"/>
      <c r="AA30" s="524"/>
      <c r="AB30" s="524"/>
      <c r="AC30" s="524"/>
      <c r="AD30" s="524"/>
      <c r="AE30" s="524"/>
    </row>
    <row r="31" spans="1:58" ht="29.25" customHeight="1" thickBot="1">
      <c r="A31" s="513"/>
      <c r="B31" s="516"/>
      <c r="C31" s="516"/>
      <c r="D31" s="136" t="s">
        <v>28</v>
      </c>
      <c r="E31" s="125">
        <v>10</v>
      </c>
      <c r="F31" s="125">
        <v>0</v>
      </c>
      <c r="G31" s="125" t="s">
        <v>463</v>
      </c>
      <c r="M31" s="160" t="s">
        <v>438</v>
      </c>
      <c r="N31" s="524" t="s">
        <v>464</v>
      </c>
      <c r="O31" s="524"/>
      <c r="P31" s="524"/>
      <c r="Q31" s="524"/>
      <c r="R31" s="524"/>
      <c r="S31" s="524"/>
      <c r="T31" s="524"/>
      <c r="U31" s="524"/>
      <c r="V31" s="524"/>
      <c r="W31" s="524"/>
      <c r="X31" s="524"/>
      <c r="Y31" s="524"/>
      <c r="Z31" s="524"/>
      <c r="AA31" s="524"/>
      <c r="AB31" s="524"/>
      <c r="AC31" s="524"/>
      <c r="AD31" s="524"/>
      <c r="AE31" s="524"/>
    </row>
    <row r="32" spans="1:58" ht="51.75" thickBot="1">
      <c r="A32" s="513"/>
      <c r="B32" s="516"/>
      <c r="C32" s="516"/>
      <c r="D32" s="136" t="s">
        <v>29</v>
      </c>
      <c r="E32" s="125">
        <v>15</v>
      </c>
      <c r="F32" s="125">
        <v>0</v>
      </c>
      <c r="G32" s="125" t="s">
        <v>263</v>
      </c>
      <c r="M32" s="162" t="s">
        <v>446</v>
      </c>
      <c r="N32" s="549" t="s">
        <v>447</v>
      </c>
      <c r="O32" s="549"/>
      <c r="P32" s="549"/>
      <c r="Q32" s="549"/>
      <c r="R32" s="549"/>
      <c r="S32" s="549"/>
      <c r="T32" s="549"/>
      <c r="U32" s="549"/>
      <c r="V32" s="549"/>
      <c r="W32" s="549"/>
      <c r="X32" s="549"/>
      <c r="Y32" s="549"/>
      <c r="Z32" s="549"/>
      <c r="AA32" s="549"/>
      <c r="AB32" s="549"/>
      <c r="AC32" s="549"/>
      <c r="AD32" s="549"/>
      <c r="AE32" s="550"/>
    </row>
    <row r="33" spans="1:31" ht="70.5" customHeight="1" thickBot="1">
      <c r="A33" s="513"/>
      <c r="B33" s="516"/>
      <c r="C33" s="516"/>
      <c r="D33" s="136" t="s">
        <v>30</v>
      </c>
      <c r="E33" s="125">
        <v>10</v>
      </c>
      <c r="F33" s="125">
        <v>0</v>
      </c>
      <c r="G33" s="125" t="s">
        <v>465</v>
      </c>
    </row>
    <row r="34" spans="1:31" ht="50.25" customHeight="1" thickBot="1">
      <c r="A34" s="513"/>
      <c r="B34" s="516"/>
      <c r="C34" s="516"/>
      <c r="D34" s="136" t="s">
        <v>31</v>
      </c>
      <c r="E34" s="125">
        <v>30</v>
      </c>
      <c r="F34" s="125">
        <v>0</v>
      </c>
      <c r="G34" s="125" t="s">
        <v>458</v>
      </c>
      <c r="M34" s="530" t="s">
        <v>448</v>
      </c>
      <c r="N34" s="530"/>
      <c r="O34" s="530"/>
      <c r="P34" s="530"/>
      <c r="Q34" s="530"/>
      <c r="R34" s="530"/>
      <c r="S34" s="530"/>
      <c r="T34" s="530"/>
      <c r="U34" s="530"/>
      <c r="V34" s="530"/>
      <c r="W34" s="530"/>
      <c r="X34" s="530"/>
      <c r="Y34" s="530"/>
      <c r="Z34" s="530"/>
      <c r="AA34" s="530"/>
      <c r="AB34" s="530"/>
      <c r="AC34" s="530"/>
      <c r="AD34" s="530"/>
      <c r="AE34" s="530"/>
    </row>
    <row r="35" spans="1:31" ht="16.5" thickBot="1">
      <c r="A35" s="514"/>
      <c r="B35" s="517"/>
      <c r="C35" s="517"/>
      <c r="D35" s="194" t="s">
        <v>32</v>
      </c>
      <c r="E35" s="150">
        <v>85</v>
      </c>
      <c r="F35" s="150">
        <v>15</v>
      </c>
      <c r="G35" s="150"/>
      <c r="M35" s="160" t="s">
        <v>434</v>
      </c>
      <c r="N35" s="531" t="s">
        <v>435</v>
      </c>
      <c r="O35" s="531"/>
      <c r="P35" s="531"/>
      <c r="Q35" s="531"/>
      <c r="R35" s="531"/>
      <c r="S35" s="531"/>
      <c r="T35" s="531"/>
      <c r="U35" s="531"/>
      <c r="V35" s="531"/>
      <c r="W35" s="531"/>
      <c r="X35" s="531"/>
      <c r="Y35" s="531"/>
      <c r="Z35" s="531"/>
      <c r="AA35" s="531"/>
      <c r="AB35" s="531"/>
      <c r="AC35" s="531"/>
      <c r="AD35" s="531"/>
      <c r="AE35" s="531"/>
    </row>
    <row r="36" spans="1:31" ht="15.75">
      <c r="A36" s="192"/>
      <c r="B36" s="152"/>
      <c r="C36" s="152"/>
      <c r="D36" s="153"/>
      <c r="E36" s="192"/>
      <c r="F36" s="192"/>
      <c r="G36" s="192"/>
      <c r="M36" s="160" t="s">
        <v>436</v>
      </c>
      <c r="N36" s="524" t="s">
        <v>459</v>
      </c>
      <c r="O36" s="524"/>
      <c r="P36" s="524"/>
      <c r="Q36" s="524"/>
      <c r="R36" s="524"/>
      <c r="S36" s="524"/>
      <c r="T36" s="524"/>
      <c r="U36" s="524"/>
      <c r="V36" s="524"/>
      <c r="W36" s="524"/>
      <c r="X36" s="524"/>
      <c r="Y36" s="524"/>
      <c r="Z36" s="524"/>
      <c r="AA36" s="524"/>
      <c r="AB36" s="524"/>
      <c r="AC36" s="524"/>
      <c r="AD36" s="524"/>
      <c r="AE36" s="524"/>
    </row>
    <row r="37" spans="1:31" ht="15.75">
      <c r="A37" s="192"/>
      <c r="B37" s="152"/>
      <c r="C37" s="152"/>
      <c r="D37" s="153"/>
      <c r="E37" s="192"/>
      <c r="F37" s="192"/>
      <c r="G37" s="192"/>
      <c r="M37" s="160" t="s">
        <v>438</v>
      </c>
      <c r="N37" s="524" t="s">
        <v>464</v>
      </c>
      <c r="O37" s="524"/>
      <c r="P37" s="524"/>
      <c r="Q37" s="524"/>
      <c r="R37" s="524"/>
      <c r="S37" s="524"/>
      <c r="T37" s="524"/>
      <c r="U37" s="524"/>
      <c r="V37" s="524"/>
      <c r="W37" s="524"/>
      <c r="X37" s="524"/>
      <c r="Y37" s="524"/>
      <c r="Z37" s="524"/>
      <c r="AA37" s="524"/>
      <c r="AB37" s="524"/>
      <c r="AC37" s="524"/>
      <c r="AD37" s="524"/>
      <c r="AE37" s="524"/>
    </row>
    <row r="38" spans="1:31">
      <c r="A38" s="192"/>
      <c r="B38" s="152"/>
      <c r="C38" s="152"/>
      <c r="D38" s="153"/>
      <c r="E38" s="192"/>
      <c r="F38" s="192"/>
      <c r="G38" s="192"/>
    </row>
    <row r="39" spans="1:31">
      <c r="A39" s="192"/>
      <c r="B39" s="152"/>
      <c r="C39" s="152"/>
      <c r="D39" s="153"/>
      <c r="E39" s="192"/>
      <c r="F39" s="192"/>
      <c r="G39" s="192"/>
    </row>
    <row r="40" spans="1:31">
      <c r="A40" s="132"/>
      <c r="B40" s="132"/>
      <c r="C40" s="132"/>
      <c r="D40" s="132"/>
      <c r="E40" s="132"/>
      <c r="F40" s="132"/>
      <c r="G40" s="132"/>
    </row>
    <row r="41" spans="1:31" ht="15.75" customHeight="1">
      <c r="A41" s="523"/>
      <c r="B41" s="523"/>
      <c r="C41" s="452" t="s">
        <v>33</v>
      </c>
      <c r="D41" s="452"/>
      <c r="E41" s="452"/>
      <c r="F41" s="492" t="s">
        <v>210</v>
      </c>
      <c r="G41" s="492"/>
    </row>
    <row r="42" spans="1:31" ht="15.75" customHeight="1">
      <c r="A42" s="523"/>
      <c r="B42" s="523"/>
      <c r="C42" s="452"/>
      <c r="D42" s="452"/>
      <c r="E42" s="452"/>
      <c r="F42" s="492" t="s">
        <v>216</v>
      </c>
      <c r="G42" s="492"/>
    </row>
    <row r="43" spans="1:31" ht="15.75" customHeight="1">
      <c r="A43" s="523"/>
      <c r="B43" s="523"/>
      <c r="C43" s="452"/>
      <c r="D43" s="452"/>
      <c r="E43" s="452"/>
      <c r="F43" s="528" t="s">
        <v>963</v>
      </c>
      <c r="G43" s="529"/>
    </row>
    <row r="44" spans="1:31" ht="13.5" thickBot="1">
      <c r="A44" s="192"/>
      <c r="B44" s="152"/>
      <c r="C44" s="152"/>
      <c r="D44" s="153"/>
      <c r="E44" s="192"/>
      <c r="F44" s="192"/>
      <c r="G44" s="192"/>
    </row>
    <row r="45" spans="1:31" ht="13.5" thickBot="1">
      <c r="A45" s="518" t="s">
        <v>14</v>
      </c>
      <c r="B45" s="521" t="s">
        <v>15</v>
      </c>
      <c r="C45" s="522"/>
      <c r="D45" s="518" t="s">
        <v>16</v>
      </c>
      <c r="E45" s="521" t="s">
        <v>403</v>
      </c>
      <c r="F45" s="522"/>
      <c r="G45" s="512" t="s">
        <v>18</v>
      </c>
    </row>
    <row r="46" spans="1:31">
      <c r="A46" s="519"/>
      <c r="B46" s="134" t="s">
        <v>19</v>
      </c>
      <c r="C46" s="134" t="s">
        <v>21</v>
      </c>
      <c r="D46" s="519"/>
      <c r="E46" s="518" t="s">
        <v>23</v>
      </c>
      <c r="F46" s="518" t="s">
        <v>24</v>
      </c>
      <c r="G46" s="513"/>
    </row>
    <row r="47" spans="1:31" ht="51.75" thickBot="1">
      <c r="A47" s="520"/>
      <c r="B47" s="136" t="s">
        <v>20</v>
      </c>
      <c r="C47" s="136" t="s">
        <v>22</v>
      </c>
      <c r="D47" s="520"/>
      <c r="E47" s="520"/>
      <c r="F47" s="520"/>
      <c r="G47" s="514"/>
    </row>
    <row r="48" spans="1:31" ht="51.75" thickBot="1">
      <c r="A48" s="512" t="s">
        <v>585</v>
      </c>
      <c r="B48" s="515" t="s">
        <v>376</v>
      </c>
      <c r="C48" s="515"/>
      <c r="D48" s="136" t="s">
        <v>25</v>
      </c>
      <c r="E48" s="125">
        <v>15</v>
      </c>
      <c r="F48" s="125">
        <v>0</v>
      </c>
      <c r="G48" s="125" t="s">
        <v>466</v>
      </c>
    </row>
    <row r="49" spans="1:7">
      <c r="A49" s="513"/>
      <c r="B49" s="516"/>
      <c r="C49" s="516"/>
      <c r="D49" s="515" t="s">
        <v>26</v>
      </c>
      <c r="E49" s="479">
        <v>5</v>
      </c>
      <c r="F49" s="479">
        <v>0</v>
      </c>
      <c r="G49" s="479" t="s">
        <v>462</v>
      </c>
    </row>
    <row r="50" spans="1:7" ht="13.5" thickBot="1">
      <c r="A50" s="513"/>
      <c r="B50" s="516"/>
      <c r="C50" s="516"/>
      <c r="D50" s="517"/>
      <c r="E50" s="480"/>
      <c r="F50" s="480"/>
      <c r="G50" s="480"/>
    </row>
    <row r="51" spans="1:7" ht="13.5" thickBot="1">
      <c r="A51" s="513"/>
      <c r="B51" s="516"/>
      <c r="C51" s="516"/>
      <c r="D51" s="136" t="s">
        <v>27</v>
      </c>
      <c r="E51" s="125">
        <v>0</v>
      </c>
      <c r="F51" s="125">
        <v>15</v>
      </c>
      <c r="G51" s="125"/>
    </row>
    <row r="52" spans="1:7" ht="51.75" thickBot="1">
      <c r="A52" s="513"/>
      <c r="B52" s="516"/>
      <c r="C52" s="516"/>
      <c r="D52" s="136" t="s">
        <v>28</v>
      </c>
      <c r="E52" s="125">
        <v>10</v>
      </c>
      <c r="F52" s="125">
        <v>0</v>
      </c>
      <c r="G52" s="125" t="s">
        <v>468</v>
      </c>
    </row>
    <row r="53" spans="1:7" ht="51.75" thickBot="1">
      <c r="A53" s="513"/>
      <c r="B53" s="516"/>
      <c r="C53" s="516"/>
      <c r="D53" s="136" t="s">
        <v>29</v>
      </c>
      <c r="E53" s="125">
        <v>15</v>
      </c>
      <c r="F53" s="125">
        <v>0</v>
      </c>
      <c r="G53" s="125" t="s">
        <v>263</v>
      </c>
    </row>
    <row r="54" spans="1:7" ht="64.5" thickBot="1">
      <c r="A54" s="513"/>
      <c r="B54" s="516"/>
      <c r="C54" s="516"/>
      <c r="D54" s="136" t="s">
        <v>30</v>
      </c>
      <c r="E54" s="125">
        <v>10</v>
      </c>
      <c r="F54" s="125">
        <v>0</v>
      </c>
      <c r="G54" s="125" t="s">
        <v>469</v>
      </c>
    </row>
    <row r="55" spans="1:7" ht="39" thickBot="1">
      <c r="A55" s="513"/>
      <c r="B55" s="516"/>
      <c r="C55" s="516"/>
      <c r="D55" s="136" t="s">
        <v>31</v>
      </c>
      <c r="E55" s="125">
        <v>30</v>
      </c>
      <c r="F55" s="125"/>
      <c r="G55" s="125" t="s">
        <v>458</v>
      </c>
    </row>
    <row r="56" spans="1:7" ht="13.5" thickBot="1">
      <c r="A56" s="514"/>
      <c r="B56" s="517"/>
      <c r="C56" s="517"/>
      <c r="D56" s="194" t="s">
        <v>32</v>
      </c>
      <c r="E56" s="150">
        <v>85</v>
      </c>
      <c r="F56" s="150">
        <v>15</v>
      </c>
      <c r="G56" s="150"/>
    </row>
    <row r="57" spans="1:7">
      <c r="A57" s="192"/>
      <c r="B57" s="152"/>
      <c r="C57" s="152"/>
      <c r="D57" s="153"/>
      <c r="E57" s="192"/>
      <c r="F57" s="192"/>
      <c r="G57" s="192"/>
    </row>
    <row r="58" spans="1:7" ht="13.5" thickBot="1">
      <c r="A58" s="132"/>
      <c r="B58" s="132"/>
      <c r="C58" s="132"/>
      <c r="D58" s="132"/>
      <c r="E58" s="132"/>
      <c r="F58" s="132"/>
      <c r="G58" s="132"/>
    </row>
    <row r="59" spans="1:7">
      <c r="A59" s="500" t="s">
        <v>177</v>
      </c>
      <c r="B59" s="501"/>
      <c r="C59" s="502"/>
      <c r="D59" s="506" t="s">
        <v>178</v>
      </c>
      <c r="E59" s="507"/>
      <c r="F59" s="507"/>
      <c r="G59" s="508"/>
    </row>
    <row r="60" spans="1:7">
      <c r="A60" s="503"/>
      <c r="B60" s="504"/>
      <c r="C60" s="505"/>
      <c r="D60" s="509" t="s">
        <v>179</v>
      </c>
      <c r="E60" s="510"/>
      <c r="F60" s="510"/>
      <c r="G60" s="511"/>
    </row>
    <row r="61" spans="1:7">
      <c r="A61" s="503"/>
      <c r="B61" s="504"/>
      <c r="C61" s="505"/>
      <c r="D61" s="509" t="s">
        <v>180</v>
      </c>
      <c r="E61" s="510"/>
      <c r="F61" s="510"/>
      <c r="G61" s="511"/>
    </row>
    <row r="62" spans="1:7">
      <c r="A62" s="540" t="s">
        <v>181</v>
      </c>
      <c r="B62" s="541"/>
      <c r="C62" s="542"/>
      <c r="D62" s="493">
        <v>0</v>
      </c>
      <c r="E62" s="494"/>
      <c r="F62" s="494"/>
      <c r="G62" s="495"/>
    </row>
    <row r="63" spans="1:7">
      <c r="A63" s="540" t="s">
        <v>182</v>
      </c>
      <c r="B63" s="541"/>
      <c r="C63" s="542"/>
      <c r="D63" s="493">
        <v>1</v>
      </c>
      <c r="E63" s="494"/>
      <c r="F63" s="494"/>
      <c r="G63" s="495"/>
    </row>
    <row r="64" spans="1:7" ht="13.5" thickBot="1">
      <c r="A64" s="543" t="s">
        <v>183</v>
      </c>
      <c r="B64" s="544"/>
      <c r="C64" s="545"/>
      <c r="D64" s="496">
        <v>2</v>
      </c>
      <c r="E64" s="497"/>
      <c r="F64" s="497"/>
      <c r="G64" s="498"/>
    </row>
    <row r="65" spans="1:7">
      <c r="A65" s="132"/>
      <c r="B65" s="132"/>
      <c r="C65" s="132"/>
      <c r="D65" s="132"/>
      <c r="E65" s="132"/>
      <c r="F65" s="132"/>
      <c r="G65" s="132"/>
    </row>
    <row r="66" spans="1:7">
      <c r="A66" s="499" t="s">
        <v>452</v>
      </c>
      <c r="B66" s="499"/>
      <c r="C66" s="499"/>
      <c r="D66" s="499"/>
      <c r="E66" s="499"/>
      <c r="F66" s="499"/>
      <c r="G66" s="499"/>
    </row>
  </sheetData>
  <mergeCells count="107">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A20:B22"/>
    <mergeCell ref="C20:E22"/>
    <mergeCell ref="F20:G20"/>
    <mergeCell ref="F21:G21"/>
    <mergeCell ref="F22:G22"/>
    <mergeCell ref="M22:AE22"/>
    <mergeCell ref="G9:G10"/>
    <mergeCell ref="M13:Q13"/>
    <mergeCell ref="V13:Z13"/>
    <mergeCell ref="AE13:AI13"/>
    <mergeCell ref="N23:AE23"/>
    <mergeCell ref="A24:A26"/>
    <mergeCell ref="B24:C24"/>
    <mergeCell ref="D24:D26"/>
    <mergeCell ref="E24:F24"/>
    <mergeCell ref="G24:G26"/>
    <mergeCell ref="N24:AE24"/>
    <mergeCell ref="E25:E26"/>
    <mergeCell ref="F25:F26"/>
    <mergeCell ref="N25:AE25"/>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A45:A47"/>
    <mergeCell ref="B45:C45"/>
    <mergeCell ref="D45:D47"/>
    <mergeCell ref="E45:F45"/>
    <mergeCell ref="G45:G47"/>
    <mergeCell ref="E46:E47"/>
    <mergeCell ref="F46:F47"/>
    <mergeCell ref="N37:AE37"/>
    <mergeCell ref="A41:B43"/>
    <mergeCell ref="C41:E43"/>
    <mergeCell ref="F41:G41"/>
    <mergeCell ref="F42:G42"/>
    <mergeCell ref="F43:G43"/>
    <mergeCell ref="A63:C63"/>
    <mergeCell ref="D63:G63"/>
    <mergeCell ref="A64:C64"/>
    <mergeCell ref="D64:G64"/>
    <mergeCell ref="A66:G66"/>
    <mergeCell ref="G49:G50"/>
    <mergeCell ref="A59:C61"/>
    <mergeCell ref="D59:G59"/>
    <mergeCell ref="D60:G60"/>
    <mergeCell ref="D61:G61"/>
    <mergeCell ref="A62:C62"/>
    <mergeCell ref="D62:G62"/>
    <mergeCell ref="A48:A56"/>
    <mergeCell ref="B48:B56"/>
    <mergeCell ref="C48:C56"/>
    <mergeCell ref="D49:D50"/>
    <mergeCell ref="E49:E50"/>
    <mergeCell ref="F49:F50"/>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dimension ref="B1:K12"/>
  <sheetViews>
    <sheetView workbookViewId="0">
      <selection activeCell="B1" sqref="B1:F9"/>
    </sheetView>
  </sheetViews>
  <sheetFormatPr baseColWidth="10" defaultRowHeight="12.75"/>
  <cols>
    <col min="4" max="4" width="16" customWidth="1"/>
    <col min="5" max="5" width="48.42578125" customWidth="1"/>
    <col min="6" max="6" width="22.7109375" customWidth="1"/>
  </cols>
  <sheetData>
    <row r="1" spans="2:11" ht="12.75" customHeight="1">
      <c r="B1" s="460"/>
      <c r="C1" s="460"/>
      <c r="D1" s="626" t="s">
        <v>993</v>
      </c>
      <c r="E1" s="626"/>
      <c r="F1" s="626"/>
      <c r="G1" s="460"/>
      <c r="H1" s="460"/>
      <c r="I1" s="460"/>
      <c r="J1" s="460"/>
      <c r="K1" s="460"/>
    </row>
    <row r="2" spans="2:11" ht="12.75" customHeight="1">
      <c r="B2" s="460"/>
      <c r="C2" s="460"/>
      <c r="D2" s="626"/>
      <c r="E2" s="626"/>
      <c r="F2" s="626"/>
      <c r="G2" s="460"/>
      <c r="H2" s="460"/>
      <c r="I2" s="460"/>
      <c r="J2" s="460"/>
      <c r="K2" s="460"/>
    </row>
    <row r="3" spans="2:11" ht="12.75" customHeight="1">
      <c r="B3" s="460"/>
      <c r="C3" s="460"/>
      <c r="D3" s="626"/>
      <c r="E3" s="626"/>
      <c r="F3" s="626"/>
      <c r="G3" s="460"/>
      <c r="H3" s="460"/>
      <c r="I3" s="460"/>
      <c r="J3" s="460"/>
      <c r="K3" s="460"/>
    </row>
    <row r="4" spans="2:11" ht="18">
      <c r="B4" s="460"/>
      <c r="C4" s="460"/>
      <c r="D4" s="364"/>
      <c r="E4" s="376" t="s">
        <v>991</v>
      </c>
      <c r="F4" s="376" t="s">
        <v>992</v>
      </c>
      <c r="G4" s="460"/>
      <c r="H4" s="460"/>
      <c r="I4" s="460"/>
      <c r="J4" s="460"/>
      <c r="K4" s="460"/>
    </row>
    <row r="5" spans="2:11" ht="36">
      <c r="B5" s="460"/>
      <c r="C5" s="460"/>
      <c r="D5" s="378" t="s">
        <v>985</v>
      </c>
      <c r="E5" s="375" t="s">
        <v>990</v>
      </c>
      <c r="F5" s="374">
        <v>0.2</v>
      </c>
      <c r="G5" s="460"/>
      <c r="H5" s="460"/>
      <c r="I5" s="460"/>
      <c r="J5" s="460"/>
      <c r="K5" s="460"/>
    </row>
    <row r="6" spans="2:11" ht="36">
      <c r="B6" s="460"/>
      <c r="C6" s="460"/>
      <c r="D6" s="379" t="s">
        <v>986</v>
      </c>
      <c r="E6" s="375" t="s">
        <v>994</v>
      </c>
      <c r="F6" s="374">
        <v>0.4</v>
      </c>
      <c r="G6" s="460"/>
      <c r="H6" s="460"/>
      <c r="I6" s="460"/>
      <c r="J6" s="460"/>
      <c r="K6" s="460"/>
    </row>
    <row r="7" spans="2:11" ht="36">
      <c r="B7" s="460"/>
      <c r="C7" s="460"/>
      <c r="D7" s="377" t="s">
        <v>987</v>
      </c>
      <c r="E7" s="375" t="s">
        <v>995</v>
      </c>
      <c r="F7" s="374">
        <v>0.6</v>
      </c>
      <c r="G7" s="460"/>
      <c r="H7" s="460"/>
      <c r="I7" s="460"/>
      <c r="J7" s="460"/>
      <c r="K7" s="460"/>
    </row>
    <row r="8" spans="2:11" ht="54">
      <c r="B8" s="460"/>
      <c r="C8" s="460"/>
      <c r="D8" s="380" t="s">
        <v>988</v>
      </c>
      <c r="E8" s="375" t="s">
        <v>996</v>
      </c>
      <c r="F8" s="374">
        <v>0.8</v>
      </c>
      <c r="G8" s="460"/>
      <c r="H8" s="460"/>
      <c r="I8" s="460"/>
      <c r="J8" s="460"/>
      <c r="K8" s="460"/>
    </row>
    <row r="9" spans="2:11" ht="36">
      <c r="B9" s="460"/>
      <c r="C9" s="460"/>
      <c r="D9" s="381" t="s">
        <v>989</v>
      </c>
      <c r="E9" s="375" t="s">
        <v>997</v>
      </c>
      <c r="F9" s="374">
        <v>1</v>
      </c>
      <c r="G9" s="460"/>
      <c r="H9" s="460"/>
      <c r="I9" s="460"/>
      <c r="J9" s="460"/>
      <c r="K9" s="460"/>
    </row>
    <row r="10" spans="2:11">
      <c r="B10" s="460"/>
      <c r="C10" s="460"/>
      <c r="D10" s="460"/>
      <c r="E10" s="460"/>
      <c r="F10" s="460"/>
      <c r="G10" s="460"/>
      <c r="H10" s="460"/>
      <c r="I10" s="460"/>
      <c r="J10" s="460"/>
      <c r="K10" s="460"/>
    </row>
    <row r="11" spans="2:11">
      <c r="B11" s="460"/>
      <c r="C11" s="460"/>
      <c r="D11" s="460"/>
      <c r="E11" s="460"/>
      <c r="F11" s="460"/>
      <c r="G11" s="460"/>
      <c r="H11" s="460"/>
      <c r="I11" s="460"/>
      <c r="J11" s="460"/>
      <c r="K11" s="460"/>
    </row>
    <row r="12" spans="2:11">
      <c r="B12" s="460"/>
      <c r="C12" s="460"/>
      <c r="D12" s="460"/>
      <c r="E12" s="460"/>
      <c r="F12" s="460"/>
      <c r="G12" s="460"/>
      <c r="H12" s="460"/>
      <c r="I12" s="460"/>
      <c r="J12" s="460"/>
      <c r="K12" s="460"/>
    </row>
  </sheetData>
  <mergeCells count="4">
    <mergeCell ref="D1:F3"/>
    <mergeCell ref="G1:K12"/>
    <mergeCell ref="B10:F12"/>
    <mergeCell ref="B1:C9"/>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sheetPr>
    <tabColor theme="3" tint="0.39997558519241921"/>
  </sheetPr>
  <dimension ref="B1:K52"/>
  <sheetViews>
    <sheetView zoomScale="90" zoomScaleNormal="90" zoomScalePageLayoutView="125" workbookViewId="0">
      <selection activeCell="D53" sqref="D53"/>
    </sheetView>
  </sheetViews>
  <sheetFormatPr baseColWidth="10" defaultColWidth="10.85546875" defaultRowHeight="12.75"/>
  <cols>
    <col min="1" max="1" width="0.7109375" style="11" customWidth="1"/>
    <col min="2" max="2" width="10.85546875" style="11"/>
    <col min="3" max="3" width="17.140625" style="11" customWidth="1"/>
    <col min="4" max="4" width="59.140625" style="11" customWidth="1"/>
    <col min="5" max="5" width="61.140625" style="11" customWidth="1"/>
    <col min="6" max="6" width="15.28515625" style="11" customWidth="1"/>
    <col min="7" max="16384" width="10.85546875" style="11"/>
  </cols>
  <sheetData>
    <row r="1" spans="2:10" ht="13.5" thickBot="1"/>
    <row r="2" spans="2:10" ht="13.5" thickBot="1">
      <c r="B2" s="398" t="s">
        <v>114</v>
      </c>
      <c r="C2" s="399"/>
      <c r="D2" s="399"/>
      <c r="E2" s="400"/>
    </row>
    <row r="3" spans="2:10" ht="15.75" thickBot="1">
      <c r="B3" s="48" t="s">
        <v>49</v>
      </c>
      <c r="C3" s="49" t="s">
        <v>116</v>
      </c>
      <c r="D3" s="50" t="s">
        <v>66</v>
      </c>
      <c r="E3" s="50" t="s">
        <v>67</v>
      </c>
    </row>
    <row r="4" spans="2:10" ht="37.5" customHeight="1">
      <c r="B4" s="412">
        <v>5</v>
      </c>
      <c r="C4" s="407" t="s">
        <v>109</v>
      </c>
      <c r="D4" s="31" t="s">
        <v>68</v>
      </c>
      <c r="E4" s="31" t="s">
        <v>72</v>
      </c>
      <c r="J4" s="12"/>
    </row>
    <row r="5" spans="2:10" ht="33" customHeight="1">
      <c r="B5" s="410"/>
      <c r="C5" s="407"/>
      <c r="D5" s="31" t="s">
        <v>69</v>
      </c>
      <c r="E5" s="31" t="s">
        <v>73</v>
      </c>
    </row>
    <row r="6" spans="2:10" ht="32.25" customHeight="1">
      <c r="B6" s="410"/>
      <c r="C6" s="407"/>
      <c r="D6" s="31" t="s">
        <v>70</v>
      </c>
      <c r="E6" s="31" t="s">
        <v>74</v>
      </c>
    </row>
    <row r="7" spans="2:10" ht="32.25" customHeight="1">
      <c r="B7" s="410"/>
      <c r="C7" s="407"/>
      <c r="D7" s="401" t="s">
        <v>71</v>
      </c>
      <c r="E7" s="31" t="s">
        <v>75</v>
      </c>
    </row>
    <row r="8" spans="2:10" ht="30.75" customHeight="1" thickBot="1">
      <c r="B8" s="411"/>
      <c r="C8" s="408"/>
      <c r="D8" s="402"/>
      <c r="E8" s="36" t="s">
        <v>76</v>
      </c>
    </row>
    <row r="9" spans="2:10" ht="26.25" customHeight="1">
      <c r="B9" s="412">
        <v>4</v>
      </c>
      <c r="C9" s="409" t="s">
        <v>110</v>
      </c>
      <c r="D9" s="37" t="s">
        <v>77</v>
      </c>
      <c r="E9" s="38" t="s">
        <v>81</v>
      </c>
      <c r="F9" s="30"/>
      <c r="G9" s="30"/>
      <c r="H9" s="30"/>
      <c r="I9" s="30"/>
    </row>
    <row r="10" spans="2:10" ht="33" customHeight="1">
      <c r="B10" s="410"/>
      <c r="C10" s="410"/>
      <c r="D10" s="33" t="s">
        <v>78</v>
      </c>
      <c r="E10" s="31" t="s">
        <v>82</v>
      </c>
    </row>
    <row r="11" spans="2:10" ht="43.5">
      <c r="B11" s="410"/>
      <c r="C11" s="410"/>
      <c r="D11" s="33" t="s">
        <v>79</v>
      </c>
      <c r="E11" s="31" t="s">
        <v>83</v>
      </c>
    </row>
    <row r="12" spans="2:10" ht="33" customHeight="1">
      <c r="B12" s="410"/>
      <c r="C12" s="410"/>
      <c r="D12" s="401" t="s">
        <v>80</v>
      </c>
      <c r="E12" s="31" t="s">
        <v>84</v>
      </c>
    </row>
    <row r="13" spans="2:10" ht="30" thickBot="1">
      <c r="B13" s="411"/>
      <c r="C13" s="411"/>
      <c r="D13" s="402"/>
      <c r="E13" s="36" t="s">
        <v>85</v>
      </c>
    </row>
    <row r="14" spans="2:10" ht="29.25">
      <c r="B14" s="412">
        <v>3</v>
      </c>
      <c r="C14" s="409" t="s">
        <v>111</v>
      </c>
      <c r="D14" s="37" t="s">
        <v>86</v>
      </c>
      <c r="E14" s="38" t="s">
        <v>89</v>
      </c>
    </row>
    <row r="15" spans="2:10" ht="43.5">
      <c r="B15" s="410"/>
      <c r="C15" s="410"/>
      <c r="D15" s="33" t="s">
        <v>87</v>
      </c>
      <c r="E15" s="31" t="s">
        <v>90</v>
      </c>
    </row>
    <row r="16" spans="2:10" ht="29.25">
      <c r="B16" s="410"/>
      <c r="C16" s="410"/>
      <c r="D16" s="401" t="s">
        <v>88</v>
      </c>
      <c r="E16" s="31" t="s">
        <v>91</v>
      </c>
    </row>
    <row r="17" spans="2:5" ht="15">
      <c r="B17" s="410"/>
      <c r="C17" s="410"/>
      <c r="D17" s="401"/>
      <c r="E17" s="31" t="s">
        <v>92</v>
      </c>
    </row>
    <row r="18" spans="2:5" ht="29.25">
      <c r="B18" s="410"/>
      <c r="C18" s="410"/>
      <c r="D18" s="405" t="s">
        <v>117</v>
      </c>
      <c r="E18" s="32" t="s">
        <v>93</v>
      </c>
    </row>
    <row r="19" spans="2:5" ht="15.75" thickBot="1">
      <c r="B19" s="411"/>
      <c r="C19" s="411"/>
      <c r="D19" s="406"/>
      <c r="E19" s="32" t="s">
        <v>94</v>
      </c>
    </row>
    <row r="20" spans="2:5" ht="29.25">
      <c r="B20" s="412">
        <v>2</v>
      </c>
      <c r="C20" s="409" t="s">
        <v>112</v>
      </c>
      <c r="D20" s="42" t="s">
        <v>95</v>
      </c>
      <c r="E20" s="39" t="s">
        <v>184</v>
      </c>
    </row>
    <row r="21" spans="2:5" ht="29.25">
      <c r="B21" s="410"/>
      <c r="C21" s="410"/>
      <c r="D21" s="43" t="s">
        <v>96</v>
      </c>
      <c r="E21" s="34" t="s">
        <v>99</v>
      </c>
    </row>
    <row r="22" spans="2:5" ht="48.75" customHeight="1">
      <c r="B22" s="410"/>
      <c r="C22" s="410"/>
      <c r="D22" s="43" t="s">
        <v>97</v>
      </c>
      <c r="E22" s="34" t="s">
        <v>100</v>
      </c>
    </row>
    <row r="23" spans="2:5" ht="44.25" thickBot="1">
      <c r="B23" s="411"/>
      <c r="C23" s="411"/>
      <c r="D23" s="44" t="s">
        <v>98</v>
      </c>
      <c r="E23" s="35" t="s">
        <v>101</v>
      </c>
    </row>
    <row r="24" spans="2:5" ht="15">
      <c r="B24" s="412">
        <v>1</v>
      </c>
      <c r="C24" s="409" t="s">
        <v>113</v>
      </c>
      <c r="D24" s="39" t="s">
        <v>102</v>
      </c>
      <c r="E24" s="40" t="s">
        <v>106</v>
      </c>
    </row>
    <row r="25" spans="2:5" ht="29.25">
      <c r="B25" s="410"/>
      <c r="C25" s="410"/>
      <c r="D25" s="34" t="s">
        <v>103</v>
      </c>
      <c r="E25" s="32" t="s">
        <v>107</v>
      </c>
    </row>
    <row r="26" spans="2:5" ht="29.25">
      <c r="B26" s="410"/>
      <c r="C26" s="410"/>
      <c r="D26" s="34" t="s">
        <v>104</v>
      </c>
      <c r="E26" s="403" t="s">
        <v>108</v>
      </c>
    </row>
    <row r="27" spans="2:5" ht="15.75" thickBot="1">
      <c r="B27" s="411"/>
      <c r="C27" s="411"/>
      <c r="D27" s="35" t="s">
        <v>105</v>
      </c>
      <c r="E27" s="404"/>
    </row>
    <row r="28" spans="2:5" ht="13.5" thickBot="1"/>
    <row r="29" spans="2:5" ht="13.5" thickBot="1">
      <c r="B29" s="398" t="s">
        <v>115</v>
      </c>
      <c r="C29" s="399"/>
      <c r="D29" s="399"/>
      <c r="E29" s="400"/>
    </row>
    <row r="30" spans="2:5" ht="13.5" thickBot="1">
      <c r="B30" s="46" t="s">
        <v>49</v>
      </c>
      <c r="C30" s="47" t="s">
        <v>116</v>
      </c>
      <c r="D30" s="47" t="s">
        <v>50</v>
      </c>
      <c r="E30" s="47" t="s">
        <v>51</v>
      </c>
    </row>
    <row r="31" spans="2:5" ht="13.5" thickBot="1">
      <c r="B31" s="41">
        <v>5</v>
      </c>
      <c r="C31" s="26" t="s">
        <v>52</v>
      </c>
      <c r="D31" s="26" t="s">
        <v>53</v>
      </c>
      <c r="E31" s="26" t="s">
        <v>54</v>
      </c>
    </row>
    <row r="32" spans="2:5" ht="13.5" thickBot="1">
      <c r="B32" s="41">
        <v>4</v>
      </c>
      <c r="C32" s="26" t="s">
        <v>55</v>
      </c>
      <c r="D32" s="26" t="s">
        <v>56</v>
      </c>
      <c r="E32" s="26" t="s">
        <v>57</v>
      </c>
    </row>
    <row r="33" spans="2:11" ht="13.5" thickBot="1">
      <c r="B33" s="41">
        <v>3</v>
      </c>
      <c r="C33" s="26" t="s">
        <v>58</v>
      </c>
      <c r="D33" s="26" t="s">
        <v>59</v>
      </c>
      <c r="E33" s="26" t="s">
        <v>60</v>
      </c>
    </row>
    <row r="34" spans="2:11" ht="13.5" thickBot="1">
      <c r="B34" s="41">
        <v>2</v>
      </c>
      <c r="C34" s="26" t="s">
        <v>61</v>
      </c>
      <c r="D34" s="26" t="s">
        <v>62</v>
      </c>
      <c r="E34" s="26" t="s">
        <v>63</v>
      </c>
    </row>
    <row r="35" spans="2:11" ht="26.25" thickBot="1">
      <c r="B35" s="41">
        <v>1</v>
      </c>
      <c r="C35" s="26" t="s">
        <v>64</v>
      </c>
      <c r="D35" s="26" t="s">
        <v>65</v>
      </c>
      <c r="E35" s="26" t="s">
        <v>185</v>
      </c>
    </row>
    <row r="37" spans="2:11" ht="39.75" customHeight="1">
      <c r="C37" s="51" t="s">
        <v>5</v>
      </c>
      <c r="D37" s="395" t="s">
        <v>118</v>
      </c>
      <c r="E37" s="395"/>
      <c r="F37" s="395"/>
      <c r="G37" s="395"/>
      <c r="H37" s="45"/>
      <c r="I37" s="20"/>
      <c r="J37" s="20"/>
      <c r="K37" s="20"/>
    </row>
    <row r="38" spans="2:11" ht="24" customHeight="1">
      <c r="B38" s="29"/>
      <c r="C38" s="373"/>
      <c r="D38" s="52"/>
      <c r="E38" s="52"/>
      <c r="F38" s="52"/>
      <c r="G38" s="52"/>
      <c r="H38" s="52"/>
      <c r="I38" s="53"/>
      <c r="J38" s="20"/>
      <c r="K38" s="20"/>
    </row>
    <row r="39" spans="2:11">
      <c r="B39" s="29"/>
      <c r="C39" s="29"/>
      <c r="D39" s="29"/>
      <c r="E39" s="29"/>
      <c r="F39" s="29"/>
      <c r="G39" s="29"/>
      <c r="H39" s="29"/>
      <c r="I39" s="29"/>
    </row>
    <row r="40" spans="2:11" ht="15.75" customHeight="1">
      <c r="B40" s="29"/>
      <c r="C40" s="394"/>
      <c r="D40" s="396"/>
      <c r="E40" s="396"/>
      <c r="F40" s="396"/>
      <c r="G40" s="396"/>
      <c r="H40" s="29"/>
      <c r="I40" s="29"/>
    </row>
    <row r="41" spans="2:11" ht="24" customHeight="1">
      <c r="B41" s="29"/>
      <c r="C41" s="394"/>
      <c r="D41" s="397"/>
      <c r="E41" s="397"/>
      <c r="F41" s="397"/>
      <c r="G41" s="397"/>
      <c r="H41" s="52"/>
      <c r="I41" s="29"/>
    </row>
    <row r="42" spans="2:11" ht="35.25" customHeight="1">
      <c r="B42" s="29"/>
      <c r="C42" s="394"/>
      <c r="D42" s="397"/>
      <c r="E42" s="397"/>
      <c r="F42" s="397"/>
      <c r="G42" s="397"/>
      <c r="H42" s="53"/>
      <c r="I42" s="53"/>
      <c r="J42" s="20"/>
      <c r="K42" s="20"/>
    </row>
    <row r="43" spans="2:11">
      <c r="B43" s="29"/>
      <c r="C43" s="53"/>
      <c r="D43" s="394"/>
      <c r="E43" s="394"/>
      <c r="F43" s="394"/>
      <c r="G43" s="394"/>
      <c r="H43" s="394"/>
      <c r="I43" s="53"/>
      <c r="J43" s="20"/>
      <c r="K43" s="20"/>
    </row>
    <row r="44" spans="2:11">
      <c r="B44" s="29"/>
      <c r="C44" s="53"/>
      <c r="D44" s="53"/>
      <c r="E44" s="53"/>
      <c r="F44" s="53"/>
      <c r="G44" s="53"/>
      <c r="H44" s="53"/>
      <c r="I44" s="53"/>
      <c r="J44" s="20"/>
      <c r="K44" s="20"/>
    </row>
    <row r="45" spans="2:11">
      <c r="B45" s="29"/>
      <c r="C45" s="29"/>
      <c r="D45" s="29"/>
      <c r="E45" s="29"/>
      <c r="F45" s="29"/>
      <c r="G45" s="29"/>
      <c r="H45" s="29"/>
      <c r="I45" s="29"/>
    </row>
    <row r="46" spans="2:11">
      <c r="B46" s="29"/>
      <c r="C46" s="29"/>
      <c r="D46" s="29"/>
      <c r="E46" s="29"/>
      <c r="F46" s="29"/>
      <c r="G46" s="29"/>
      <c r="H46" s="29"/>
      <c r="I46" s="29"/>
    </row>
    <row r="47" spans="2:11">
      <c r="B47" s="29"/>
      <c r="C47" s="29"/>
      <c r="D47" s="29"/>
      <c r="E47" s="29"/>
      <c r="F47" s="29"/>
      <c r="G47" s="29"/>
      <c r="H47" s="29"/>
      <c r="I47" s="29"/>
    </row>
    <row r="48" spans="2:11">
      <c r="C48" s="29"/>
      <c r="D48" s="29"/>
      <c r="E48" s="29"/>
    </row>
    <row r="49" spans="3:5">
      <c r="C49" s="29"/>
      <c r="D49" s="29"/>
      <c r="E49" s="29"/>
    </row>
    <row r="50" spans="3:5">
      <c r="C50" s="29"/>
      <c r="D50" s="29"/>
      <c r="E50" s="29"/>
    </row>
    <row r="51" spans="3:5">
      <c r="C51" s="29"/>
      <c r="D51" s="29"/>
      <c r="E51" s="29"/>
    </row>
    <row r="52" spans="3:5">
      <c r="C52" s="29"/>
      <c r="D52" s="29"/>
      <c r="E52" s="29"/>
    </row>
  </sheetData>
  <mergeCells count="23">
    <mergeCell ref="B29:E29"/>
    <mergeCell ref="B4:B8"/>
    <mergeCell ref="B9:B13"/>
    <mergeCell ref="B14:B19"/>
    <mergeCell ref="B20:B23"/>
    <mergeCell ref="B24:B27"/>
    <mergeCell ref="B2:E2"/>
    <mergeCell ref="D7:D8"/>
    <mergeCell ref="E26:E27"/>
    <mergeCell ref="D18:D19"/>
    <mergeCell ref="D16:D17"/>
    <mergeCell ref="D12:D13"/>
    <mergeCell ref="C4:C8"/>
    <mergeCell ref="C9:C13"/>
    <mergeCell ref="C14:C19"/>
    <mergeCell ref="C20:C23"/>
    <mergeCell ref="C24:C27"/>
    <mergeCell ref="D43:H43"/>
    <mergeCell ref="C40:C42"/>
    <mergeCell ref="D37:G37"/>
    <mergeCell ref="D40:G40"/>
    <mergeCell ref="D41:G41"/>
    <mergeCell ref="D42:G42"/>
  </mergeCells>
  <phoneticPr fontId="0" type="noConversion"/>
  <pageMargins left="0.75" right="0.75" top="1" bottom="1" header="0" footer="0"/>
  <pageSetup orientation="portrait" r:id="rId1"/>
  <headerFooter alignWithMargins="0"/>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tabColor theme="3" tint="0.59999389629810485"/>
  </sheetPr>
  <dimension ref="A1:N26"/>
  <sheetViews>
    <sheetView workbookViewId="0">
      <selection activeCell="H2" sqref="H2"/>
    </sheetView>
  </sheetViews>
  <sheetFormatPr baseColWidth="10" defaultRowHeight="12.75"/>
  <cols>
    <col min="1" max="1" width="25.28515625" customWidth="1"/>
    <col min="2" max="2" width="25.42578125" customWidth="1"/>
    <col min="6" max="6" width="16.42578125" customWidth="1"/>
  </cols>
  <sheetData>
    <row r="1" spans="1:14" ht="21.75" customHeight="1">
      <c r="A1" s="413"/>
      <c r="B1" s="416" t="s">
        <v>47</v>
      </c>
      <c r="C1" s="416"/>
      <c r="D1" s="416"/>
      <c r="E1" s="419" t="s">
        <v>208</v>
      </c>
      <c r="F1" s="420"/>
    </row>
    <row r="2" spans="1:14" ht="22.5" customHeight="1">
      <c r="A2" s="414"/>
      <c r="B2" s="417"/>
      <c r="C2" s="417"/>
      <c r="D2" s="417"/>
      <c r="E2" s="421" t="s">
        <v>964</v>
      </c>
      <c r="F2" s="422"/>
    </row>
    <row r="3" spans="1:14" ht="24" customHeight="1" thickBot="1">
      <c r="A3" s="415"/>
      <c r="B3" s="418"/>
      <c r="C3" s="418"/>
      <c r="D3" s="418"/>
      <c r="E3" s="423" t="s">
        <v>965</v>
      </c>
      <c r="F3" s="424"/>
    </row>
    <row r="5" spans="1:14" ht="15">
      <c r="A5" s="274" t="s">
        <v>34</v>
      </c>
      <c r="B5" s="274" t="s">
        <v>35</v>
      </c>
      <c r="C5" s="426" t="s">
        <v>48</v>
      </c>
      <c r="D5" s="426"/>
      <c r="E5" s="426"/>
      <c r="F5" s="426"/>
      <c r="G5" s="426" t="s">
        <v>609</v>
      </c>
      <c r="H5" s="426"/>
      <c r="I5" s="426"/>
      <c r="J5" s="426"/>
      <c r="K5" s="426" t="s">
        <v>610</v>
      </c>
      <c r="L5" s="426"/>
      <c r="M5" s="426"/>
      <c r="N5" s="426"/>
    </row>
    <row r="6" spans="1:14">
      <c r="A6" s="427" t="s">
        <v>36</v>
      </c>
      <c r="B6" s="8" t="s">
        <v>200</v>
      </c>
      <c r="C6" s="425"/>
      <c r="D6" s="425"/>
      <c r="E6" s="425"/>
      <c r="F6" s="425"/>
      <c r="G6" s="425"/>
      <c r="H6" s="425"/>
      <c r="I6" s="425"/>
      <c r="J6" s="425"/>
      <c r="K6" s="425"/>
      <c r="L6" s="425"/>
      <c r="M6" s="425"/>
      <c r="N6" s="425"/>
    </row>
    <row r="7" spans="1:14">
      <c r="A7" s="427"/>
      <c r="B7" s="428" t="s">
        <v>37</v>
      </c>
      <c r="C7" s="425"/>
      <c r="D7" s="425"/>
      <c r="E7" s="425"/>
      <c r="F7" s="425"/>
      <c r="G7" s="425"/>
      <c r="H7" s="425"/>
      <c r="I7" s="425"/>
      <c r="J7" s="425"/>
      <c r="K7" s="425"/>
      <c r="L7" s="425"/>
      <c r="M7" s="425"/>
      <c r="N7" s="425"/>
    </row>
    <row r="8" spans="1:14" ht="12.75" customHeight="1">
      <c r="A8" s="427"/>
      <c r="B8" s="428"/>
      <c r="C8" s="425"/>
      <c r="D8" s="425"/>
      <c r="E8" s="425"/>
      <c r="F8" s="425"/>
      <c r="G8" s="425"/>
      <c r="H8" s="425"/>
      <c r="I8" s="425"/>
      <c r="J8" s="425"/>
      <c r="K8" s="425"/>
      <c r="L8" s="425"/>
      <c r="M8" s="425"/>
      <c r="N8" s="425"/>
    </row>
    <row r="9" spans="1:14">
      <c r="A9" s="427"/>
      <c r="B9" s="428" t="s">
        <v>38</v>
      </c>
      <c r="C9" s="425"/>
      <c r="D9" s="425"/>
      <c r="E9" s="425"/>
      <c r="F9" s="425"/>
      <c r="G9" s="425"/>
      <c r="H9" s="425"/>
      <c r="I9" s="425"/>
      <c r="J9" s="425"/>
      <c r="K9" s="425"/>
      <c r="L9" s="425"/>
      <c r="M9" s="425"/>
      <c r="N9" s="425"/>
    </row>
    <row r="10" spans="1:14">
      <c r="A10" s="427"/>
      <c r="B10" s="428"/>
      <c r="C10" s="425"/>
      <c r="D10" s="425"/>
      <c r="E10" s="425"/>
      <c r="F10" s="425"/>
      <c r="G10" s="425"/>
      <c r="H10" s="425"/>
      <c r="I10" s="425"/>
      <c r="J10" s="425"/>
      <c r="K10" s="425"/>
      <c r="L10" s="425"/>
      <c r="M10" s="425"/>
      <c r="N10" s="425"/>
    </row>
    <row r="11" spans="1:14">
      <c r="A11" s="427"/>
      <c r="B11" s="428"/>
      <c r="C11" s="425"/>
      <c r="D11" s="425"/>
      <c r="E11" s="425"/>
      <c r="F11" s="425"/>
      <c r="G11" s="425"/>
      <c r="H11" s="425"/>
      <c r="I11" s="425"/>
      <c r="J11" s="425"/>
      <c r="K11" s="425"/>
      <c r="L11" s="425"/>
      <c r="M11" s="425"/>
      <c r="N11" s="425"/>
    </row>
    <row r="12" spans="1:14">
      <c r="A12" s="427"/>
      <c r="B12" s="8" t="s">
        <v>39</v>
      </c>
      <c r="C12" s="425"/>
      <c r="D12" s="425"/>
      <c r="E12" s="425"/>
      <c r="F12" s="425"/>
      <c r="G12" s="425"/>
      <c r="H12" s="425"/>
      <c r="I12" s="425"/>
      <c r="J12" s="425"/>
      <c r="K12" s="425"/>
      <c r="L12" s="425"/>
      <c r="M12" s="425"/>
      <c r="N12" s="425"/>
    </row>
    <row r="13" spans="1:14">
      <c r="A13" s="427"/>
      <c r="B13" s="8" t="s">
        <v>40</v>
      </c>
      <c r="C13" s="425"/>
      <c r="D13" s="425"/>
      <c r="E13" s="425"/>
      <c r="F13" s="425"/>
      <c r="G13" s="425"/>
      <c r="H13" s="425"/>
      <c r="I13" s="425"/>
      <c r="J13" s="425"/>
      <c r="K13" s="425"/>
      <c r="L13" s="425"/>
      <c r="M13" s="425"/>
      <c r="N13" s="425"/>
    </row>
    <row r="14" spans="1:14" ht="25.5">
      <c r="A14" s="427"/>
      <c r="B14" s="74" t="s">
        <v>611</v>
      </c>
      <c r="C14" s="425"/>
      <c r="D14" s="425"/>
      <c r="E14" s="425"/>
      <c r="F14" s="425"/>
      <c r="G14" s="425"/>
      <c r="H14" s="425"/>
      <c r="I14" s="425"/>
      <c r="J14" s="425"/>
      <c r="K14" s="425"/>
      <c r="L14" s="425"/>
      <c r="M14" s="425"/>
      <c r="N14" s="425"/>
    </row>
    <row r="15" spans="1:14" ht="54" customHeight="1">
      <c r="A15" s="427"/>
      <c r="B15" s="74" t="s">
        <v>612</v>
      </c>
      <c r="C15" s="425"/>
      <c r="D15" s="425"/>
      <c r="E15" s="425"/>
      <c r="F15" s="425"/>
      <c r="G15" s="425"/>
      <c r="H15" s="425"/>
      <c r="I15" s="425"/>
      <c r="J15" s="425"/>
      <c r="K15" s="425"/>
      <c r="L15" s="425"/>
      <c r="M15" s="425"/>
      <c r="N15" s="425"/>
    </row>
    <row r="16" spans="1:14" ht="63.95" customHeight="1">
      <c r="A16" s="427" t="s">
        <v>42</v>
      </c>
      <c r="B16" s="74" t="s">
        <v>613</v>
      </c>
      <c r="C16" s="425"/>
      <c r="D16" s="425"/>
      <c r="E16" s="425"/>
      <c r="F16" s="425"/>
      <c r="G16" s="425"/>
      <c r="H16" s="425"/>
      <c r="I16" s="425"/>
      <c r="J16" s="425"/>
      <c r="K16" s="425"/>
      <c r="L16" s="425"/>
      <c r="M16" s="425"/>
      <c r="N16" s="425"/>
    </row>
    <row r="17" spans="1:14" ht="57" customHeight="1">
      <c r="A17" s="427"/>
      <c r="B17" s="74" t="s">
        <v>614</v>
      </c>
      <c r="C17" s="425"/>
      <c r="D17" s="425"/>
      <c r="E17" s="425"/>
      <c r="F17" s="425"/>
      <c r="G17" s="425"/>
      <c r="H17" s="425"/>
      <c r="I17" s="425"/>
      <c r="J17" s="425"/>
      <c r="K17" s="425"/>
      <c r="L17" s="425"/>
      <c r="M17" s="425"/>
      <c r="N17" s="425"/>
    </row>
    <row r="18" spans="1:14" ht="25.5">
      <c r="A18" s="427"/>
      <c r="B18" s="74" t="s">
        <v>43</v>
      </c>
      <c r="C18" s="425"/>
      <c r="D18" s="425"/>
      <c r="E18" s="425"/>
      <c r="F18" s="425"/>
      <c r="G18" s="425"/>
      <c r="H18" s="425"/>
      <c r="I18" s="425"/>
      <c r="J18" s="425"/>
      <c r="K18" s="425"/>
      <c r="L18" s="425"/>
      <c r="M18" s="425"/>
      <c r="N18" s="425"/>
    </row>
    <row r="19" spans="1:14">
      <c r="A19" s="427"/>
      <c r="B19" s="74" t="s">
        <v>615</v>
      </c>
      <c r="C19" s="425"/>
      <c r="D19" s="425"/>
      <c r="E19" s="425"/>
      <c r="F19" s="425"/>
      <c r="G19" s="425"/>
      <c r="H19" s="425"/>
      <c r="I19" s="425"/>
      <c r="J19" s="425"/>
      <c r="K19" s="425"/>
      <c r="L19" s="425"/>
      <c r="M19" s="425"/>
      <c r="N19" s="425"/>
    </row>
    <row r="20" spans="1:14" ht="25.5">
      <c r="A20" s="427"/>
      <c r="B20" s="74" t="s">
        <v>616</v>
      </c>
      <c r="C20" s="425"/>
      <c r="D20" s="425"/>
      <c r="E20" s="425"/>
      <c r="F20" s="425"/>
      <c r="G20" s="425"/>
      <c r="H20" s="425"/>
      <c r="I20" s="425"/>
      <c r="J20" s="425"/>
      <c r="K20" s="425"/>
      <c r="L20" s="425"/>
      <c r="M20" s="425"/>
      <c r="N20" s="425"/>
    </row>
    <row r="21" spans="1:14">
      <c r="A21" s="427"/>
      <c r="B21" s="74" t="s">
        <v>617</v>
      </c>
      <c r="C21" s="425"/>
      <c r="D21" s="425"/>
      <c r="E21" s="425"/>
      <c r="F21" s="425"/>
      <c r="G21" s="425"/>
      <c r="H21" s="425"/>
      <c r="I21" s="425"/>
      <c r="J21" s="425"/>
      <c r="K21" s="425"/>
      <c r="L21" s="425"/>
      <c r="M21" s="425"/>
      <c r="N21" s="425"/>
    </row>
    <row r="22" spans="1:14">
      <c r="A22" s="427"/>
      <c r="B22" s="74" t="s">
        <v>44</v>
      </c>
      <c r="C22" s="425"/>
      <c r="D22" s="425"/>
      <c r="E22" s="425"/>
      <c r="F22" s="425"/>
      <c r="G22" s="425"/>
      <c r="H22" s="425"/>
      <c r="I22" s="425"/>
      <c r="J22" s="425"/>
      <c r="K22" s="425"/>
      <c r="L22" s="425"/>
      <c r="M22" s="425"/>
      <c r="N22" s="425"/>
    </row>
    <row r="23" spans="1:14">
      <c r="A23" s="427"/>
      <c r="B23" s="8" t="s">
        <v>45</v>
      </c>
      <c r="C23" s="429"/>
      <c r="D23" s="430"/>
      <c r="E23" s="430"/>
      <c r="F23" s="431"/>
      <c r="G23" s="425"/>
      <c r="H23" s="425"/>
      <c r="I23" s="425"/>
      <c r="J23" s="425"/>
      <c r="K23" s="425"/>
      <c r="L23" s="425"/>
      <c r="M23" s="425"/>
      <c r="N23" s="425"/>
    </row>
    <row r="24" spans="1:14">
      <c r="A24" s="427"/>
      <c r="B24" s="74" t="s">
        <v>46</v>
      </c>
      <c r="C24" s="425"/>
      <c r="D24" s="425"/>
      <c r="E24" s="425"/>
      <c r="F24" s="425"/>
      <c r="G24" s="425"/>
      <c r="H24" s="425"/>
      <c r="I24" s="425"/>
      <c r="J24" s="425"/>
      <c r="K24" s="425"/>
      <c r="L24" s="425"/>
      <c r="M24" s="425"/>
      <c r="N24" s="425"/>
    </row>
    <row r="25" spans="1:14">
      <c r="A25" s="427"/>
      <c r="B25" s="74" t="s">
        <v>618</v>
      </c>
      <c r="C25" s="425"/>
      <c r="D25" s="425"/>
      <c r="E25" s="425"/>
      <c r="F25" s="425"/>
      <c r="G25" s="425"/>
      <c r="H25" s="425"/>
      <c r="I25" s="425"/>
      <c r="J25" s="425"/>
      <c r="K25" s="425"/>
      <c r="L25" s="425"/>
      <c r="M25" s="425"/>
      <c r="N25" s="425"/>
    </row>
    <row r="26" spans="1:14">
      <c r="A26" s="427"/>
      <c r="B26" s="74" t="s">
        <v>41</v>
      </c>
      <c r="C26" s="425"/>
      <c r="D26" s="425"/>
      <c r="E26" s="425"/>
      <c r="F26" s="425"/>
      <c r="G26" s="425"/>
      <c r="H26" s="425"/>
      <c r="I26" s="425"/>
      <c r="J26" s="425"/>
      <c r="K26" s="425"/>
      <c r="L26" s="425"/>
      <c r="M26" s="425"/>
      <c r="N26" s="425"/>
    </row>
  </sheetData>
  <mergeCells count="75">
    <mergeCell ref="C26:F26"/>
    <mergeCell ref="G26:J26"/>
    <mergeCell ref="K26:N26"/>
    <mergeCell ref="C24:F24"/>
    <mergeCell ref="G24:J24"/>
    <mergeCell ref="K24:N24"/>
    <mergeCell ref="C25:F25"/>
    <mergeCell ref="G25:J25"/>
    <mergeCell ref="K25:N25"/>
    <mergeCell ref="K21:N21"/>
    <mergeCell ref="C22:F22"/>
    <mergeCell ref="G22:J22"/>
    <mergeCell ref="K22:N22"/>
    <mergeCell ref="C23:F23"/>
    <mergeCell ref="G23:J23"/>
    <mergeCell ref="K23:N23"/>
    <mergeCell ref="G14:J14"/>
    <mergeCell ref="K14:N14"/>
    <mergeCell ref="G15:J15"/>
    <mergeCell ref="K15:N15"/>
    <mergeCell ref="A16:A26"/>
    <mergeCell ref="G16:J16"/>
    <mergeCell ref="K16:N16"/>
    <mergeCell ref="G17:J17"/>
    <mergeCell ref="K17:N17"/>
    <mergeCell ref="G18:J18"/>
    <mergeCell ref="K18:N18"/>
    <mergeCell ref="G19:J19"/>
    <mergeCell ref="K19:N19"/>
    <mergeCell ref="G20:J20"/>
    <mergeCell ref="K20:N20"/>
    <mergeCell ref="G21:J21"/>
    <mergeCell ref="G11:J11"/>
    <mergeCell ref="K11:N11"/>
    <mergeCell ref="G12:J12"/>
    <mergeCell ref="K12:N12"/>
    <mergeCell ref="G13:J13"/>
    <mergeCell ref="K13:N13"/>
    <mergeCell ref="G5:J5"/>
    <mergeCell ref="K5:N5"/>
    <mergeCell ref="A6:A15"/>
    <mergeCell ref="C6:F6"/>
    <mergeCell ref="G6:J6"/>
    <mergeCell ref="K6:N6"/>
    <mergeCell ref="B7:B8"/>
    <mergeCell ref="G7:J7"/>
    <mergeCell ref="K7:N7"/>
    <mergeCell ref="G8:J8"/>
    <mergeCell ref="K8:N8"/>
    <mergeCell ref="B9:B11"/>
    <mergeCell ref="G9:J9"/>
    <mergeCell ref="K9:N9"/>
    <mergeCell ref="G10:J10"/>
    <mergeCell ref="K10:N10"/>
    <mergeCell ref="C19:F19"/>
    <mergeCell ref="C20:F20"/>
    <mergeCell ref="C21:F21"/>
    <mergeCell ref="C17:F17"/>
    <mergeCell ref="C16:F16"/>
    <mergeCell ref="C5:F5"/>
    <mergeCell ref="C7:F7"/>
    <mergeCell ref="C8:F8"/>
    <mergeCell ref="C9:F9"/>
    <mergeCell ref="C10:F10"/>
    <mergeCell ref="C11:F11"/>
    <mergeCell ref="C12:F12"/>
    <mergeCell ref="C13:F13"/>
    <mergeCell ref="C18:F18"/>
    <mergeCell ref="C15:F15"/>
    <mergeCell ref="C14:F14"/>
    <mergeCell ref="A1:A3"/>
    <mergeCell ref="B1:D3"/>
    <mergeCell ref="E1:F1"/>
    <mergeCell ref="E2:F2"/>
    <mergeCell ref="E3:F3"/>
  </mergeCells>
  <pageMargins left="0.7" right="0.7" top="0.75" bottom="0.75" header="0.3" footer="0.3"/>
  <pageSetup orientation="portrait" horizontalDpi="4294967292" verticalDpi="4294967292" r:id="rId1"/>
  <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sheetPr>
    <tabColor theme="3" tint="0.39997558519241921"/>
    <outlinePr summaryBelow="0"/>
    <pageSetUpPr fitToPage="1"/>
  </sheetPr>
  <dimension ref="A1:BW499"/>
  <sheetViews>
    <sheetView showGridLines="0" tabSelected="1" topLeftCell="I2" zoomScalePageLayoutView="125" workbookViewId="0">
      <pane ySplit="9" topLeftCell="A11" activePane="bottomLeft" state="frozen"/>
      <selection activeCell="A2" sqref="A2"/>
      <selection pane="bottomLeft" activeCell="U33" sqref="U33"/>
    </sheetView>
  </sheetViews>
  <sheetFormatPr baseColWidth="10" defaultColWidth="9.140625" defaultRowHeight="12.75" outlineLevelRow="2"/>
  <cols>
    <col min="1" max="1" width="4.140625" style="2" customWidth="1"/>
    <col min="2" max="2" width="26.5703125" style="2" customWidth="1"/>
    <col min="3" max="3" width="10.7109375" style="2" customWidth="1"/>
    <col min="4" max="5" width="23.140625" style="2" customWidth="1"/>
    <col min="6" max="6" width="20.28515625" style="2" customWidth="1"/>
    <col min="7" max="7" width="22.7109375" style="2" customWidth="1"/>
    <col min="8" max="8" width="13.140625" style="2" customWidth="1"/>
    <col min="9" max="9" width="14.7109375" style="2" customWidth="1"/>
    <col min="10" max="10" width="13.140625" style="2" customWidth="1"/>
    <col min="11" max="11" width="12" style="2" customWidth="1"/>
    <col min="12" max="12" width="11.85546875" style="2" customWidth="1"/>
    <col min="13" max="13" width="29" style="2" customWidth="1"/>
    <col min="14" max="14" width="16.42578125" style="2" bestFit="1" customWidth="1"/>
    <col min="15" max="15" width="11.42578125" style="2" customWidth="1"/>
    <col min="16" max="16" width="12.85546875" style="2" customWidth="1"/>
    <col min="17" max="17" width="12.140625" style="2" customWidth="1"/>
    <col min="18" max="20" width="12.42578125" style="2" customWidth="1"/>
    <col min="21" max="21" width="15.140625" style="2" bestFit="1" customWidth="1"/>
    <col min="22" max="22" width="25.28515625" style="2" customWidth="1"/>
    <col min="23" max="16384" width="9.140625" style="2"/>
  </cols>
  <sheetData>
    <row r="1" spans="1:74" ht="25.5" hidden="1">
      <c r="B1" s="78" t="s">
        <v>201</v>
      </c>
      <c r="C1" s="78" t="s">
        <v>207</v>
      </c>
      <c r="D1" s="78" t="s">
        <v>203</v>
      </c>
      <c r="E1" s="78"/>
      <c r="F1" s="78" t="s">
        <v>202</v>
      </c>
      <c r="G1" s="78" t="s">
        <v>204</v>
      </c>
      <c r="H1" s="78" t="s">
        <v>205</v>
      </c>
      <c r="I1" s="78" t="s">
        <v>206</v>
      </c>
    </row>
    <row r="2" spans="1:74" ht="13.5" customHeight="1">
      <c r="A2" s="443"/>
      <c r="B2" s="443"/>
      <c r="C2" s="443"/>
      <c r="D2" s="443"/>
      <c r="E2" s="443"/>
      <c r="F2" s="443"/>
      <c r="G2" s="443"/>
      <c r="H2" s="443"/>
      <c r="I2" s="446" t="s">
        <v>959</v>
      </c>
      <c r="J2" s="446"/>
      <c r="K2" s="446"/>
      <c r="L2" s="446"/>
      <c r="M2" s="446"/>
      <c r="N2" s="446"/>
      <c r="O2" s="446"/>
      <c r="P2" s="446"/>
      <c r="Q2" s="446"/>
      <c r="R2" s="446"/>
      <c r="S2" s="270"/>
      <c r="T2" s="270"/>
      <c r="U2" s="444" t="s">
        <v>209</v>
      </c>
      <c r="V2" s="444"/>
      <c r="W2" s="432"/>
      <c r="X2" s="432"/>
      <c r="Y2" s="432"/>
      <c r="Z2" s="432"/>
      <c r="AA2" s="432"/>
      <c r="AB2" s="432"/>
      <c r="AC2" s="432"/>
      <c r="AD2" s="432"/>
      <c r="AE2" s="432"/>
      <c r="AF2" s="432"/>
      <c r="AG2" s="432"/>
      <c r="AH2" s="432"/>
      <c r="AI2" s="432"/>
      <c r="AJ2" s="432"/>
      <c r="AK2" s="432"/>
      <c r="AL2" s="432"/>
      <c r="AM2" s="432"/>
      <c r="AN2" s="432"/>
      <c r="AO2" s="432"/>
      <c r="AP2" s="432"/>
      <c r="AQ2" s="432"/>
      <c r="AR2" s="432"/>
      <c r="AS2" s="432"/>
      <c r="AT2" s="432"/>
      <c r="AU2" s="432"/>
      <c r="AV2" s="432"/>
      <c r="AW2" s="432"/>
      <c r="AX2" s="432"/>
      <c r="AY2" s="432"/>
      <c r="AZ2" s="432"/>
      <c r="BA2" s="432"/>
      <c r="BB2" s="432"/>
      <c r="BC2" s="432"/>
      <c r="BD2" s="432"/>
      <c r="BE2" s="432"/>
      <c r="BF2" s="432"/>
      <c r="BG2" s="432"/>
      <c r="BH2" s="432"/>
      <c r="BI2" s="432"/>
      <c r="BJ2" s="432"/>
      <c r="BK2" s="432"/>
      <c r="BL2" s="432"/>
      <c r="BM2" s="432"/>
      <c r="BN2" s="432"/>
      <c r="BO2" s="432"/>
      <c r="BP2" s="432"/>
      <c r="BQ2" s="432"/>
      <c r="BR2" s="432"/>
      <c r="BS2" s="432"/>
      <c r="BT2" s="432"/>
      <c r="BU2" s="432"/>
      <c r="BV2" s="432"/>
    </row>
    <row r="3" spans="1:74" ht="13.5" customHeight="1">
      <c r="A3" s="443"/>
      <c r="B3" s="443"/>
      <c r="C3" s="443"/>
      <c r="D3" s="443"/>
      <c r="E3" s="443"/>
      <c r="F3" s="443"/>
      <c r="G3" s="443"/>
      <c r="H3" s="443"/>
      <c r="I3" s="446"/>
      <c r="J3" s="446"/>
      <c r="K3" s="446"/>
      <c r="L3" s="446"/>
      <c r="M3" s="446"/>
      <c r="N3" s="446"/>
      <c r="O3" s="446"/>
      <c r="P3" s="446"/>
      <c r="Q3" s="446"/>
      <c r="R3" s="446"/>
      <c r="S3" s="270"/>
      <c r="T3" s="270"/>
      <c r="U3" s="444"/>
      <c r="V3" s="444"/>
      <c r="W3" s="432"/>
      <c r="X3" s="432"/>
      <c r="Y3" s="432"/>
      <c r="Z3" s="432"/>
      <c r="AA3" s="432"/>
      <c r="AB3" s="432"/>
      <c r="AC3" s="432"/>
      <c r="AD3" s="432"/>
      <c r="AE3" s="432"/>
      <c r="AF3" s="432"/>
      <c r="AG3" s="432"/>
      <c r="AH3" s="432"/>
      <c r="AI3" s="432"/>
      <c r="AJ3" s="432"/>
      <c r="AK3" s="432"/>
      <c r="AL3" s="432"/>
      <c r="AM3" s="432"/>
      <c r="AN3" s="432"/>
      <c r="AO3" s="432"/>
      <c r="AP3" s="432"/>
      <c r="AQ3" s="432"/>
      <c r="AR3" s="432"/>
      <c r="AS3" s="432"/>
      <c r="AT3" s="432"/>
      <c r="AU3" s="432"/>
      <c r="AV3" s="432"/>
      <c r="AW3" s="432"/>
      <c r="AX3" s="432"/>
      <c r="AY3" s="432"/>
      <c r="AZ3" s="432"/>
      <c r="BA3" s="432"/>
      <c r="BB3" s="432"/>
      <c r="BC3" s="432"/>
      <c r="BD3" s="432"/>
      <c r="BE3" s="432"/>
      <c r="BF3" s="432"/>
      <c r="BG3" s="432"/>
      <c r="BH3" s="432"/>
      <c r="BI3" s="432"/>
      <c r="BJ3" s="432"/>
      <c r="BK3" s="432"/>
      <c r="BL3" s="432"/>
      <c r="BM3" s="432"/>
      <c r="BN3" s="432"/>
      <c r="BO3" s="432"/>
      <c r="BP3" s="432"/>
      <c r="BQ3" s="432"/>
      <c r="BR3" s="432"/>
      <c r="BS3" s="432"/>
      <c r="BT3" s="432"/>
      <c r="BU3" s="432"/>
      <c r="BV3" s="432"/>
    </row>
    <row r="4" spans="1:74" ht="13.5" customHeight="1">
      <c r="A4" s="443"/>
      <c r="B4" s="443"/>
      <c r="C4" s="443"/>
      <c r="D4" s="443"/>
      <c r="E4" s="443"/>
      <c r="F4" s="443"/>
      <c r="G4" s="443"/>
      <c r="H4" s="443"/>
      <c r="I4" s="446"/>
      <c r="J4" s="446"/>
      <c r="K4" s="446"/>
      <c r="L4" s="446"/>
      <c r="M4" s="446"/>
      <c r="N4" s="446"/>
      <c r="O4" s="446"/>
      <c r="P4" s="446"/>
      <c r="Q4" s="446"/>
      <c r="R4" s="446"/>
      <c r="S4" s="270"/>
      <c r="T4" s="270"/>
      <c r="U4" s="444" t="s">
        <v>962</v>
      </c>
      <c r="V4" s="444"/>
      <c r="W4" s="432"/>
      <c r="X4" s="432"/>
      <c r="Y4" s="432"/>
      <c r="Z4" s="432"/>
      <c r="AA4" s="432"/>
      <c r="AB4" s="432"/>
      <c r="AC4" s="432"/>
      <c r="AD4" s="432"/>
      <c r="AE4" s="432"/>
      <c r="AF4" s="432"/>
      <c r="AG4" s="432"/>
      <c r="AH4" s="432"/>
      <c r="AI4" s="432"/>
      <c r="AJ4" s="432"/>
      <c r="AK4" s="432"/>
      <c r="AL4" s="432"/>
      <c r="AM4" s="432"/>
      <c r="AN4" s="432"/>
      <c r="AO4" s="432"/>
      <c r="AP4" s="432"/>
      <c r="AQ4" s="432"/>
      <c r="AR4" s="432"/>
      <c r="AS4" s="432"/>
      <c r="AT4" s="432"/>
      <c r="AU4" s="432"/>
      <c r="AV4" s="432"/>
      <c r="AW4" s="432"/>
      <c r="AX4" s="432"/>
      <c r="AY4" s="432"/>
      <c r="AZ4" s="432"/>
      <c r="BA4" s="432"/>
      <c r="BB4" s="432"/>
      <c r="BC4" s="432"/>
      <c r="BD4" s="432"/>
      <c r="BE4" s="432"/>
      <c r="BF4" s="432"/>
      <c r="BG4" s="432"/>
      <c r="BH4" s="432"/>
      <c r="BI4" s="432"/>
      <c r="BJ4" s="432"/>
      <c r="BK4" s="432"/>
      <c r="BL4" s="432"/>
      <c r="BM4" s="432"/>
      <c r="BN4" s="432"/>
      <c r="BO4" s="432"/>
      <c r="BP4" s="432"/>
      <c r="BQ4" s="432"/>
      <c r="BR4" s="432"/>
      <c r="BS4" s="432"/>
      <c r="BT4" s="432"/>
      <c r="BU4" s="432"/>
      <c r="BV4" s="432"/>
    </row>
    <row r="5" spans="1:74" ht="13.5" customHeight="1">
      <c r="A5" s="443"/>
      <c r="B5" s="443"/>
      <c r="C5" s="443"/>
      <c r="D5" s="443"/>
      <c r="E5" s="443"/>
      <c r="F5" s="443"/>
      <c r="G5" s="443"/>
      <c r="H5" s="443"/>
      <c r="I5" s="446"/>
      <c r="J5" s="446"/>
      <c r="K5" s="446"/>
      <c r="L5" s="446"/>
      <c r="M5" s="446"/>
      <c r="N5" s="446"/>
      <c r="O5" s="446"/>
      <c r="P5" s="446"/>
      <c r="Q5" s="446"/>
      <c r="R5" s="446"/>
      <c r="S5" s="270"/>
      <c r="T5" s="270"/>
      <c r="U5" s="444"/>
      <c r="V5" s="444"/>
      <c r="W5" s="432"/>
      <c r="X5" s="432"/>
      <c r="Y5" s="432"/>
      <c r="Z5" s="432"/>
      <c r="AA5" s="432"/>
      <c r="AB5" s="432"/>
      <c r="AC5" s="432"/>
      <c r="AD5" s="432"/>
      <c r="AE5" s="432"/>
      <c r="AF5" s="432"/>
      <c r="AG5" s="432"/>
      <c r="AH5" s="432"/>
      <c r="AI5" s="432"/>
      <c r="AJ5" s="432"/>
      <c r="AK5" s="432"/>
      <c r="AL5" s="432"/>
      <c r="AM5" s="432"/>
      <c r="AN5" s="432"/>
      <c r="AO5" s="432"/>
      <c r="AP5" s="432"/>
      <c r="AQ5" s="432"/>
      <c r="AR5" s="432"/>
      <c r="AS5" s="432"/>
      <c r="AT5" s="432"/>
      <c r="AU5" s="432"/>
      <c r="AV5" s="432"/>
      <c r="AW5" s="432"/>
      <c r="AX5" s="432"/>
      <c r="AY5" s="432"/>
      <c r="AZ5" s="432"/>
      <c r="BA5" s="432"/>
      <c r="BB5" s="432"/>
      <c r="BC5" s="432"/>
      <c r="BD5" s="432"/>
      <c r="BE5" s="432"/>
      <c r="BF5" s="432"/>
      <c r="BG5" s="432"/>
      <c r="BH5" s="432"/>
      <c r="BI5" s="432"/>
      <c r="BJ5" s="432"/>
      <c r="BK5" s="432"/>
      <c r="BL5" s="432"/>
      <c r="BM5" s="432"/>
      <c r="BN5" s="432"/>
      <c r="BO5" s="432"/>
      <c r="BP5" s="432"/>
      <c r="BQ5" s="432"/>
      <c r="BR5" s="432"/>
      <c r="BS5" s="432"/>
      <c r="BT5" s="432"/>
      <c r="BU5" s="432"/>
      <c r="BV5" s="432"/>
    </row>
    <row r="6" spans="1:74" ht="13.5" customHeight="1">
      <c r="A6" s="443"/>
      <c r="B6" s="443"/>
      <c r="C6" s="443"/>
      <c r="D6" s="443"/>
      <c r="E6" s="443"/>
      <c r="F6" s="443"/>
      <c r="G6" s="443"/>
      <c r="H6" s="443"/>
      <c r="I6" s="446"/>
      <c r="J6" s="446"/>
      <c r="K6" s="446"/>
      <c r="L6" s="446"/>
      <c r="M6" s="446"/>
      <c r="N6" s="446"/>
      <c r="O6" s="446"/>
      <c r="P6" s="446"/>
      <c r="Q6" s="446"/>
      <c r="R6" s="446"/>
      <c r="S6" s="270"/>
      <c r="T6" s="270"/>
      <c r="U6" s="445" t="s">
        <v>963</v>
      </c>
      <c r="V6" s="445"/>
      <c r="W6" s="432"/>
      <c r="X6" s="432"/>
      <c r="Y6" s="432"/>
      <c r="Z6" s="432"/>
      <c r="AA6" s="432"/>
      <c r="AB6" s="432"/>
      <c r="AC6" s="432"/>
      <c r="AD6" s="432"/>
      <c r="AE6" s="432"/>
      <c r="AF6" s="432"/>
      <c r="AG6" s="432"/>
      <c r="AH6" s="432"/>
      <c r="AI6" s="432"/>
      <c r="AJ6" s="432"/>
      <c r="AK6" s="432"/>
      <c r="AL6" s="432"/>
      <c r="AM6" s="432"/>
      <c r="AN6" s="432"/>
      <c r="AO6" s="432"/>
      <c r="AP6" s="432"/>
      <c r="AQ6" s="432"/>
      <c r="AR6" s="432"/>
      <c r="AS6" s="432"/>
      <c r="AT6" s="432"/>
      <c r="AU6" s="432"/>
      <c r="AV6" s="432"/>
      <c r="AW6" s="432"/>
      <c r="AX6" s="432"/>
      <c r="AY6" s="432"/>
      <c r="AZ6" s="432"/>
      <c r="BA6" s="432"/>
      <c r="BB6" s="432"/>
      <c r="BC6" s="432"/>
      <c r="BD6" s="432"/>
      <c r="BE6" s="432"/>
      <c r="BF6" s="432"/>
      <c r="BG6" s="432"/>
      <c r="BH6" s="432"/>
      <c r="BI6" s="432"/>
      <c r="BJ6" s="432"/>
      <c r="BK6" s="432"/>
      <c r="BL6" s="432"/>
      <c r="BM6" s="432"/>
      <c r="BN6" s="432"/>
      <c r="BO6" s="432"/>
      <c r="BP6" s="432"/>
      <c r="BQ6" s="432"/>
      <c r="BR6" s="432"/>
      <c r="BS6" s="432"/>
      <c r="BT6" s="432"/>
      <c r="BU6" s="432"/>
      <c r="BV6" s="432"/>
    </row>
    <row r="7" spans="1:74" ht="14.25" customHeight="1">
      <c r="A7" s="443"/>
      <c r="B7" s="443"/>
      <c r="C7" s="443"/>
      <c r="D7" s="443"/>
      <c r="E7" s="443"/>
      <c r="F7" s="443"/>
      <c r="G7" s="443"/>
      <c r="H7" s="443"/>
      <c r="I7" s="446"/>
      <c r="J7" s="446"/>
      <c r="K7" s="446"/>
      <c r="L7" s="446"/>
      <c r="M7" s="446"/>
      <c r="N7" s="446"/>
      <c r="O7" s="446"/>
      <c r="P7" s="446"/>
      <c r="Q7" s="446"/>
      <c r="R7" s="446"/>
      <c r="S7" s="270"/>
      <c r="T7" s="270"/>
      <c r="U7" s="445"/>
      <c r="V7" s="445"/>
      <c r="W7" s="432"/>
      <c r="X7" s="432"/>
      <c r="Y7" s="432"/>
      <c r="Z7" s="432"/>
      <c r="AA7" s="432"/>
      <c r="AB7" s="432"/>
      <c r="AC7" s="432"/>
      <c r="AD7" s="432"/>
      <c r="AE7" s="432"/>
      <c r="AF7" s="432"/>
      <c r="AG7" s="432"/>
      <c r="AH7" s="432"/>
      <c r="AI7" s="432"/>
      <c r="AJ7" s="432"/>
      <c r="AK7" s="432"/>
      <c r="AL7" s="432"/>
      <c r="AM7" s="432"/>
      <c r="AN7" s="432"/>
      <c r="AO7" s="432"/>
      <c r="AP7" s="432"/>
      <c r="AQ7" s="432"/>
      <c r="AR7" s="432"/>
      <c r="AS7" s="432"/>
      <c r="AT7" s="432"/>
      <c r="AU7" s="432"/>
      <c r="AV7" s="432"/>
      <c r="AW7" s="432"/>
      <c r="AX7" s="432"/>
      <c r="AY7" s="432"/>
      <c r="AZ7" s="432"/>
      <c r="BA7" s="432"/>
      <c r="BB7" s="432"/>
      <c r="BC7" s="432"/>
      <c r="BD7" s="432"/>
      <c r="BE7" s="432"/>
      <c r="BF7" s="432"/>
      <c r="BG7" s="432"/>
      <c r="BH7" s="432"/>
      <c r="BI7" s="432"/>
      <c r="BJ7" s="432"/>
      <c r="BK7" s="432"/>
      <c r="BL7" s="432"/>
      <c r="BM7" s="432"/>
      <c r="BN7" s="432"/>
      <c r="BO7" s="432"/>
      <c r="BP7" s="432"/>
      <c r="BQ7" s="432"/>
      <c r="BR7" s="432"/>
      <c r="BS7" s="432"/>
      <c r="BT7" s="432"/>
      <c r="BU7" s="432"/>
      <c r="BV7" s="432"/>
    </row>
    <row r="8" spans="1:74" ht="11.25" customHeight="1">
      <c r="A8" s="432"/>
      <c r="B8" s="432"/>
      <c r="C8" s="432"/>
      <c r="D8" s="432"/>
      <c r="E8" s="432"/>
      <c r="F8" s="432"/>
      <c r="G8" s="432"/>
      <c r="H8" s="432"/>
      <c r="I8" s="432"/>
      <c r="J8" s="432"/>
      <c r="K8" s="432"/>
      <c r="L8" s="432"/>
      <c r="M8" s="432"/>
      <c r="N8" s="432"/>
      <c r="O8" s="432"/>
      <c r="P8" s="432"/>
      <c r="Q8" s="432"/>
      <c r="R8" s="432"/>
      <c r="S8" s="432"/>
      <c r="T8" s="432"/>
      <c r="U8" s="432"/>
      <c r="V8" s="432"/>
      <c r="W8" s="432"/>
      <c r="X8" s="432"/>
      <c r="Y8" s="432"/>
      <c r="Z8" s="432"/>
      <c r="AA8" s="432"/>
      <c r="AB8" s="432"/>
      <c r="AC8" s="432"/>
      <c r="AD8" s="432"/>
      <c r="AE8" s="432"/>
      <c r="AF8" s="432"/>
      <c r="AG8" s="432"/>
      <c r="AH8" s="432"/>
      <c r="AI8" s="432"/>
      <c r="AJ8" s="432"/>
      <c r="AK8" s="432"/>
      <c r="AL8" s="432"/>
      <c r="AM8" s="432"/>
      <c r="AN8" s="432"/>
      <c r="AO8" s="432"/>
      <c r="AP8" s="432"/>
      <c r="AQ8" s="432"/>
      <c r="AR8" s="432"/>
      <c r="AS8" s="432"/>
      <c r="AT8" s="432"/>
      <c r="AU8" s="432"/>
      <c r="AV8" s="432"/>
      <c r="AW8" s="432"/>
      <c r="AX8" s="432"/>
      <c r="AY8" s="432"/>
      <c r="AZ8" s="432"/>
      <c r="BA8" s="432"/>
      <c r="BB8" s="432"/>
      <c r="BC8" s="432"/>
      <c r="BD8" s="432"/>
      <c r="BE8" s="432"/>
      <c r="BF8" s="432"/>
      <c r="BG8" s="432"/>
      <c r="BH8" s="432"/>
      <c r="BI8" s="432"/>
      <c r="BJ8" s="432"/>
      <c r="BK8" s="432"/>
      <c r="BL8" s="432"/>
      <c r="BM8" s="432"/>
      <c r="BN8" s="432"/>
      <c r="BO8" s="432"/>
      <c r="BP8" s="432"/>
      <c r="BQ8" s="432"/>
      <c r="BR8" s="432"/>
      <c r="BS8" s="432"/>
      <c r="BT8" s="432"/>
      <c r="BU8" s="432"/>
      <c r="BV8" s="432"/>
    </row>
    <row r="9" spans="1:74" s="1" customFormat="1" ht="15">
      <c r="A9" s="434" t="s">
        <v>192</v>
      </c>
      <c r="B9" s="434"/>
      <c r="C9" s="434"/>
      <c r="D9" s="434"/>
      <c r="E9" s="434"/>
      <c r="F9" s="434"/>
      <c r="G9" s="434"/>
      <c r="H9" s="437" t="s">
        <v>172</v>
      </c>
      <c r="I9" s="437"/>
      <c r="J9" s="437"/>
      <c r="K9" s="438" t="s">
        <v>173</v>
      </c>
      <c r="L9" s="438"/>
      <c r="M9" s="438"/>
      <c r="N9" s="438"/>
      <c r="O9" s="437" t="s">
        <v>174</v>
      </c>
      <c r="P9" s="437"/>
      <c r="Q9" s="437"/>
      <c r="R9" s="437"/>
      <c r="S9" s="437"/>
      <c r="T9" s="437"/>
      <c r="U9" s="437"/>
      <c r="V9" s="437"/>
      <c r="W9" s="432"/>
      <c r="X9" s="432"/>
      <c r="Y9" s="432"/>
      <c r="Z9" s="432"/>
      <c r="AA9" s="432"/>
      <c r="AB9" s="432"/>
      <c r="AC9" s="432"/>
      <c r="AD9" s="432"/>
      <c r="AE9" s="432"/>
      <c r="AF9" s="432"/>
      <c r="AG9" s="432"/>
      <c r="AH9" s="432"/>
      <c r="AI9" s="432"/>
      <c r="AJ9" s="432"/>
      <c r="AK9" s="432"/>
      <c r="AL9" s="432"/>
      <c r="AM9" s="432"/>
      <c r="AN9" s="432"/>
      <c r="AO9" s="432"/>
      <c r="AP9" s="432"/>
      <c r="AQ9" s="432"/>
      <c r="AR9" s="432"/>
      <c r="AS9" s="432"/>
      <c r="AT9" s="432"/>
      <c r="AU9" s="432"/>
      <c r="AV9" s="432"/>
      <c r="AW9" s="432"/>
      <c r="AX9" s="432"/>
      <c r="AY9" s="432"/>
      <c r="AZ9" s="432"/>
      <c r="BA9" s="432"/>
      <c r="BB9" s="432"/>
      <c r="BC9" s="432"/>
      <c r="BD9" s="432"/>
      <c r="BE9" s="432"/>
      <c r="BF9" s="432"/>
      <c r="BG9" s="432"/>
      <c r="BH9" s="432"/>
      <c r="BI9" s="432"/>
      <c r="BJ9" s="432"/>
      <c r="BK9" s="432"/>
      <c r="BL9" s="432"/>
      <c r="BM9" s="432"/>
      <c r="BN9" s="432"/>
      <c r="BO9" s="432"/>
      <c r="BP9" s="432"/>
      <c r="BQ9" s="432"/>
      <c r="BR9" s="432"/>
      <c r="BS9" s="432"/>
      <c r="BT9" s="432"/>
      <c r="BU9" s="432"/>
      <c r="BV9" s="432"/>
    </row>
    <row r="10" spans="1:74" s="3" customFormat="1" ht="46.5" customHeight="1">
      <c r="A10" s="8" t="s">
        <v>0</v>
      </c>
      <c r="B10" s="130" t="s">
        <v>8</v>
      </c>
      <c r="C10" s="8" t="s">
        <v>191</v>
      </c>
      <c r="D10" s="8" t="s">
        <v>7</v>
      </c>
      <c r="E10" s="8" t="s">
        <v>586</v>
      </c>
      <c r="F10" s="285" t="s">
        <v>193</v>
      </c>
      <c r="G10" s="74" t="s">
        <v>708</v>
      </c>
      <c r="H10" s="8" t="s">
        <v>9</v>
      </c>
      <c r="I10" s="8" t="s">
        <v>10</v>
      </c>
      <c r="J10" s="8" t="s">
        <v>11</v>
      </c>
      <c r="K10" s="8" t="s">
        <v>119</v>
      </c>
      <c r="L10" s="8" t="s">
        <v>133</v>
      </c>
      <c r="M10" s="130" t="s">
        <v>120</v>
      </c>
      <c r="N10" s="8" t="s">
        <v>12</v>
      </c>
      <c r="O10" s="8" t="s">
        <v>175</v>
      </c>
      <c r="P10" s="129" t="s">
        <v>13</v>
      </c>
      <c r="Q10" s="8" t="s">
        <v>121</v>
      </c>
      <c r="R10" s="8" t="s">
        <v>176</v>
      </c>
      <c r="S10" s="8" t="s">
        <v>214</v>
      </c>
      <c r="T10" s="8" t="s">
        <v>215</v>
      </c>
      <c r="U10" s="8" t="s">
        <v>122</v>
      </c>
      <c r="V10" s="8" t="s">
        <v>1</v>
      </c>
      <c r="W10" s="432"/>
      <c r="X10" s="432"/>
      <c r="Y10" s="432"/>
      <c r="Z10" s="432"/>
      <c r="AA10" s="432"/>
      <c r="AB10" s="432"/>
      <c r="AC10" s="432"/>
      <c r="AD10" s="432"/>
      <c r="AE10" s="432"/>
      <c r="AF10" s="432"/>
      <c r="AG10" s="432"/>
      <c r="AH10" s="432"/>
      <c r="AI10" s="432"/>
      <c r="AJ10" s="432"/>
      <c r="AK10" s="432"/>
      <c r="AL10" s="432"/>
      <c r="AM10" s="432"/>
      <c r="AN10" s="432"/>
      <c r="AO10" s="432"/>
      <c r="AP10" s="432"/>
      <c r="AQ10" s="432"/>
      <c r="AR10" s="432"/>
      <c r="AS10" s="432"/>
      <c r="AT10" s="432"/>
      <c r="AU10" s="432"/>
      <c r="AV10" s="432"/>
      <c r="AW10" s="432"/>
      <c r="AX10" s="432"/>
      <c r="AY10" s="432"/>
      <c r="AZ10" s="432"/>
      <c r="BA10" s="432"/>
      <c r="BB10" s="432"/>
      <c r="BC10" s="432"/>
      <c r="BD10" s="432"/>
      <c r="BE10" s="432"/>
      <c r="BF10" s="432"/>
      <c r="BG10" s="432"/>
      <c r="BH10" s="432"/>
      <c r="BI10" s="432"/>
      <c r="BJ10" s="432"/>
      <c r="BK10" s="432"/>
      <c r="BL10" s="432"/>
      <c r="BM10" s="432"/>
      <c r="BN10" s="432"/>
      <c r="BO10" s="432"/>
      <c r="BP10" s="432"/>
      <c r="BQ10" s="432"/>
      <c r="BR10" s="432"/>
      <c r="BS10" s="432"/>
      <c r="BT10" s="432"/>
      <c r="BU10" s="432"/>
      <c r="BV10" s="432"/>
    </row>
    <row r="11" spans="1:74" s="3" customFormat="1" ht="27.75" customHeight="1" collapsed="1">
      <c r="A11" s="435" t="s">
        <v>608</v>
      </c>
      <c r="B11" s="435"/>
      <c r="C11" s="435"/>
      <c r="D11" s="435"/>
      <c r="E11" s="435"/>
      <c r="F11" s="435"/>
      <c r="G11" s="435"/>
      <c r="H11" s="436" t="s">
        <v>594</v>
      </c>
      <c r="I11" s="436"/>
      <c r="J11" s="436"/>
      <c r="K11" s="436"/>
      <c r="L11" s="436"/>
      <c r="M11" s="436"/>
      <c r="N11" s="436"/>
      <c r="O11" s="436"/>
      <c r="P11" s="436"/>
      <c r="Q11" s="436"/>
      <c r="R11" s="436"/>
      <c r="S11" s="436"/>
      <c r="T11" s="436"/>
      <c r="U11" s="436"/>
      <c r="V11" s="436"/>
      <c r="W11" s="432"/>
      <c r="X11" s="432"/>
      <c r="Y11" s="432"/>
      <c r="Z11" s="432"/>
      <c r="AA11" s="432"/>
      <c r="AB11" s="432"/>
      <c r="AC11" s="432"/>
      <c r="AD11" s="432"/>
      <c r="AE11" s="432"/>
      <c r="AF11" s="432"/>
      <c r="AG11" s="432"/>
      <c r="AH11" s="432"/>
      <c r="AI11" s="432"/>
      <c r="AJ11" s="432"/>
      <c r="AK11" s="432"/>
      <c r="AL11" s="432"/>
      <c r="AM11" s="432"/>
      <c r="AN11" s="432"/>
      <c r="AO11" s="432"/>
      <c r="AP11" s="432"/>
      <c r="AQ11" s="432"/>
      <c r="AR11" s="432"/>
      <c r="AS11" s="432"/>
      <c r="AT11" s="432"/>
      <c r="AU11" s="432"/>
      <c r="AV11" s="432"/>
      <c r="AW11" s="432"/>
      <c r="AX11" s="432"/>
      <c r="AY11" s="432"/>
      <c r="AZ11" s="432"/>
      <c r="BA11" s="432"/>
      <c r="BB11" s="432"/>
      <c r="BC11" s="432"/>
      <c r="BD11" s="432"/>
      <c r="BE11" s="432"/>
      <c r="BF11" s="432"/>
      <c r="BG11" s="432"/>
      <c r="BH11" s="432"/>
      <c r="BI11" s="432"/>
      <c r="BJ11" s="432"/>
      <c r="BK11" s="432"/>
      <c r="BL11" s="432"/>
      <c r="BM11" s="432"/>
      <c r="BN11" s="432"/>
      <c r="BO11" s="432"/>
      <c r="BP11" s="432"/>
      <c r="BQ11" s="432"/>
      <c r="BR11" s="432"/>
      <c r="BS11" s="432"/>
      <c r="BT11" s="432"/>
      <c r="BU11" s="432"/>
      <c r="BV11" s="432"/>
    </row>
    <row r="12" spans="1:74" s="5" customFormat="1" ht="114.75" hidden="1" customHeight="1" outlineLevel="1" thickBot="1">
      <c r="A12" s="10">
        <v>1</v>
      </c>
      <c r="B12" s="79" t="s">
        <v>714</v>
      </c>
      <c r="C12" s="79" t="s">
        <v>201</v>
      </c>
      <c r="D12" s="357" t="s">
        <v>710</v>
      </c>
      <c r="E12" s="79" t="s">
        <v>709</v>
      </c>
      <c r="F12" s="80" t="s">
        <v>894</v>
      </c>
      <c r="G12" s="80" t="s">
        <v>715</v>
      </c>
      <c r="H12" s="56" t="s">
        <v>127</v>
      </c>
      <c r="I12" s="23" t="s">
        <v>132</v>
      </c>
      <c r="J12" s="68" t="str">
        <f t="array" ref="J12">INDEX(evaluacion,MATCH(H12&amp;I12,impacto&amp;probabilidad,0))</f>
        <v>12 = Zona de riesgo extrema. Evitar el riesgo. Reducir el riesgo, Compartir o transferir.</v>
      </c>
      <c r="K12" s="17" t="s">
        <v>163</v>
      </c>
      <c r="L12" s="9" t="s">
        <v>19</v>
      </c>
      <c r="M12" s="17" t="s">
        <v>716</v>
      </c>
      <c r="N12" s="68" t="str">
        <f t="array" aca="1" ref="N12" ca="1">OFFSET(valoracion,MATCH(J12&amp;K12&amp;L12,evaluacion2&amp;controles&amp;tipo,0),0)</f>
        <v>4 = Zona de riesgo alta. Reducir el riesgo. Evitar el riesgo compartir o transferir.</v>
      </c>
      <c r="O12" s="54" t="s">
        <v>217</v>
      </c>
      <c r="P12" s="54" t="s">
        <v>218</v>
      </c>
      <c r="Q12" s="18" t="s">
        <v>219</v>
      </c>
      <c r="R12" s="17" t="s">
        <v>220</v>
      </c>
      <c r="S12" s="17" t="s">
        <v>895</v>
      </c>
      <c r="T12" s="81">
        <v>1</v>
      </c>
      <c r="U12" s="19" t="s">
        <v>367</v>
      </c>
      <c r="V12" s="276" t="s">
        <v>1019</v>
      </c>
      <c r="W12" s="432"/>
      <c r="X12" s="432"/>
      <c r="Y12" s="432"/>
      <c r="Z12" s="432"/>
      <c r="AA12" s="432"/>
      <c r="AB12" s="432"/>
      <c r="AC12" s="432"/>
      <c r="AD12" s="432"/>
      <c r="AE12" s="432"/>
      <c r="AF12" s="432"/>
      <c r="AG12" s="432"/>
      <c r="AH12" s="432"/>
      <c r="AI12" s="432"/>
      <c r="AJ12" s="432"/>
      <c r="AK12" s="432"/>
      <c r="AL12" s="432"/>
      <c r="AM12" s="432"/>
      <c r="AN12" s="432"/>
      <c r="AO12" s="432"/>
      <c r="AP12" s="432"/>
      <c r="AQ12" s="432"/>
      <c r="AR12" s="432"/>
      <c r="AS12" s="432"/>
      <c r="AT12" s="432"/>
      <c r="AU12" s="432"/>
      <c r="AV12" s="432"/>
      <c r="AW12" s="432"/>
      <c r="AX12" s="432"/>
      <c r="AY12" s="432"/>
      <c r="AZ12" s="432"/>
      <c r="BA12" s="432"/>
      <c r="BB12" s="432"/>
      <c r="BC12" s="432"/>
      <c r="BD12" s="432"/>
      <c r="BE12" s="432"/>
      <c r="BF12" s="432"/>
      <c r="BG12" s="432"/>
      <c r="BH12" s="432"/>
      <c r="BI12" s="432"/>
      <c r="BJ12" s="432"/>
      <c r="BK12" s="432"/>
      <c r="BL12" s="432"/>
      <c r="BM12" s="432"/>
      <c r="BN12" s="432"/>
      <c r="BO12" s="432"/>
      <c r="BP12" s="432"/>
      <c r="BQ12" s="432"/>
      <c r="BR12" s="432"/>
      <c r="BS12" s="432"/>
      <c r="BT12" s="432"/>
      <c r="BU12" s="432"/>
      <c r="BV12" s="432"/>
    </row>
    <row r="13" spans="1:74" s="5" customFormat="1" ht="152.25" hidden="1" customHeight="1" outlineLevel="1" thickBot="1">
      <c r="A13" s="10">
        <v>2</v>
      </c>
      <c r="B13" s="79" t="s">
        <v>717</v>
      </c>
      <c r="C13" s="79" t="s">
        <v>204</v>
      </c>
      <c r="D13" s="358" t="s">
        <v>711</v>
      </c>
      <c r="E13" s="306" t="s">
        <v>718</v>
      </c>
      <c r="F13" s="80" t="s">
        <v>719</v>
      </c>
      <c r="G13" s="80" t="s">
        <v>715</v>
      </c>
      <c r="H13" s="56" t="s">
        <v>123</v>
      </c>
      <c r="I13" s="23" t="s">
        <v>132</v>
      </c>
      <c r="J13" s="68" t="str">
        <f t="array" ref="J13">INDEX(evaluacion,MATCH(H13&amp;I13,impacto&amp;probabilidad,0))</f>
        <v>9 = Zona de riesgo alta. Reducir el riesgo. Evitar el riesgo compartir o transferir.</v>
      </c>
      <c r="K13" s="9" t="s">
        <v>163</v>
      </c>
      <c r="L13" s="9" t="s">
        <v>19</v>
      </c>
      <c r="M13" s="17" t="s">
        <v>720</v>
      </c>
      <c r="N13" s="68" t="str">
        <f t="array" aca="1" ref="N13" ca="1">OFFSET(valoracion,MATCH(J13&amp;K13&amp;L13,evaluacion2&amp;controles&amp;tipo,0),0)</f>
        <v>3 = Zona de riesgo moderada. Asumir el riesgo. Reducir el Riesgo.</v>
      </c>
      <c r="O13" s="54" t="s">
        <v>217</v>
      </c>
      <c r="P13" s="54" t="s">
        <v>223</v>
      </c>
      <c r="Q13" s="18" t="s">
        <v>224</v>
      </c>
      <c r="R13" s="17" t="s">
        <v>220</v>
      </c>
      <c r="S13" s="17" t="s">
        <v>225</v>
      </c>
      <c r="T13" s="81">
        <v>1</v>
      </c>
      <c r="U13" s="19" t="s">
        <v>367</v>
      </c>
      <c r="V13" s="277" t="s">
        <v>1020</v>
      </c>
      <c r="W13" s="432"/>
      <c r="X13" s="432"/>
      <c r="Y13" s="432"/>
      <c r="Z13" s="432"/>
      <c r="AA13" s="432"/>
      <c r="AB13" s="432"/>
      <c r="AC13" s="432"/>
      <c r="AD13" s="432"/>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432"/>
      <c r="BC13" s="432"/>
      <c r="BD13" s="432"/>
      <c r="BE13" s="432"/>
      <c r="BF13" s="432"/>
      <c r="BG13" s="432"/>
      <c r="BH13" s="432"/>
      <c r="BI13" s="432"/>
      <c r="BJ13" s="432"/>
      <c r="BK13" s="432"/>
      <c r="BL13" s="432"/>
      <c r="BM13" s="432"/>
      <c r="BN13" s="432"/>
      <c r="BO13" s="432"/>
      <c r="BP13" s="432"/>
      <c r="BQ13" s="432"/>
      <c r="BR13" s="432"/>
      <c r="BS13" s="432"/>
      <c r="BT13" s="432"/>
      <c r="BU13" s="432"/>
      <c r="BV13" s="432"/>
    </row>
    <row r="14" spans="1:74" s="5" customFormat="1" ht="87.75" hidden="1" customHeight="1" outlineLevel="1">
      <c r="A14" s="10">
        <v>3</v>
      </c>
      <c r="B14" s="79" t="s">
        <v>721</v>
      </c>
      <c r="C14" s="79" t="s">
        <v>202</v>
      </c>
      <c r="D14" s="79" t="s">
        <v>712</v>
      </c>
      <c r="E14" s="315" t="s">
        <v>587</v>
      </c>
      <c r="F14" s="80" t="s">
        <v>960</v>
      </c>
      <c r="G14" s="80" t="s">
        <v>713</v>
      </c>
      <c r="H14" s="56" t="s">
        <v>123</v>
      </c>
      <c r="I14" s="23" t="s">
        <v>131</v>
      </c>
      <c r="J14" s="68" t="str">
        <f t="array" ref="J14">INDEX(evaluacion,MATCH(H14&amp;I14,impacto&amp;probabilidad,0))</f>
        <v>12 = Zona de riesgo alta. Reducir el riesgo. Evitar el riesgo compartir o transferir.</v>
      </c>
      <c r="K14" s="9" t="s">
        <v>163</v>
      </c>
      <c r="L14" s="9" t="s">
        <v>19</v>
      </c>
      <c r="M14" s="17" t="s">
        <v>722</v>
      </c>
      <c r="N14" s="68" t="str">
        <f t="array" aca="1" ref="N14" ca="1">OFFSET(valoracion,MATCH(J14&amp;K14&amp;L14,evaluacion2&amp;controles&amp;tipo,0),0)</f>
        <v>6 = Zona de riesgo moderada. Asumir el riesgo. Reducir el Riesgo.</v>
      </c>
      <c r="O14" s="54" t="s">
        <v>217</v>
      </c>
      <c r="P14" s="54" t="s">
        <v>232</v>
      </c>
      <c r="Q14" s="18" t="s">
        <v>233</v>
      </c>
      <c r="R14" s="17" t="s">
        <v>234</v>
      </c>
      <c r="S14" s="17" t="s">
        <v>229</v>
      </c>
      <c r="T14" s="81">
        <v>1</v>
      </c>
      <c r="U14" s="19" t="s">
        <v>230</v>
      </c>
      <c r="V14" s="105"/>
      <c r="W14" s="432"/>
      <c r="X14" s="432"/>
      <c r="Y14" s="432"/>
      <c r="Z14" s="432"/>
      <c r="AA14" s="432"/>
      <c r="AB14" s="432"/>
      <c r="AC14" s="432"/>
      <c r="AD14" s="432"/>
      <c r="AE14" s="432"/>
      <c r="AF14" s="432"/>
      <c r="AG14" s="432"/>
      <c r="AH14" s="432"/>
      <c r="AI14" s="432"/>
      <c r="AJ14" s="432"/>
      <c r="AK14" s="432"/>
      <c r="AL14" s="432"/>
      <c r="AM14" s="432"/>
      <c r="AN14" s="432"/>
      <c r="AO14" s="432"/>
      <c r="AP14" s="432"/>
      <c r="AQ14" s="432"/>
      <c r="AR14" s="432"/>
      <c r="AS14" s="432"/>
      <c r="AT14" s="432"/>
      <c r="AU14" s="432"/>
      <c r="AV14" s="432"/>
      <c r="AW14" s="432"/>
      <c r="AX14" s="432"/>
      <c r="AY14" s="432"/>
      <c r="AZ14" s="432"/>
      <c r="BA14" s="432"/>
      <c r="BB14" s="432"/>
      <c r="BC14" s="432"/>
      <c r="BD14" s="432"/>
      <c r="BE14" s="432"/>
      <c r="BF14" s="432"/>
      <c r="BG14" s="432"/>
      <c r="BH14" s="432"/>
      <c r="BI14" s="432"/>
      <c r="BJ14" s="432"/>
      <c r="BK14" s="432"/>
      <c r="BL14" s="432"/>
      <c r="BM14" s="432"/>
      <c r="BN14" s="432"/>
      <c r="BO14" s="432"/>
      <c r="BP14" s="432"/>
      <c r="BQ14" s="432"/>
      <c r="BR14" s="432"/>
      <c r="BS14" s="432"/>
      <c r="BT14" s="432"/>
      <c r="BU14" s="432"/>
      <c r="BV14" s="432"/>
    </row>
    <row r="15" spans="1:74" s="5" customFormat="1" ht="230.25" hidden="1" customHeight="1" outlineLevel="1">
      <c r="A15" s="10">
        <v>4</v>
      </c>
      <c r="B15" s="90" t="s">
        <v>239</v>
      </c>
      <c r="C15" s="300" t="s">
        <v>206</v>
      </c>
      <c r="D15" s="90" t="s">
        <v>394</v>
      </c>
      <c r="E15" s="306" t="s">
        <v>588</v>
      </c>
      <c r="F15" s="359" t="s">
        <v>236</v>
      </c>
      <c r="G15" s="307" t="s">
        <v>240</v>
      </c>
      <c r="H15" s="56" t="s">
        <v>128</v>
      </c>
      <c r="I15" s="23" t="s">
        <v>134</v>
      </c>
      <c r="J15" s="68" t="str">
        <f t="array" ref="J15">INDEX(evaluacion,MATCH(H15&amp;I15,impacto&amp;probabilidad,0))</f>
        <v>5 = Zona de riesgo alta. Reducir el riesgo. Evitar el riesgo compartir o transferir.</v>
      </c>
      <c r="K15" s="9" t="s">
        <v>163</v>
      </c>
      <c r="L15" s="9" t="s">
        <v>19</v>
      </c>
      <c r="M15" s="82" t="s">
        <v>896</v>
      </c>
      <c r="N15" s="68" t="str">
        <f t="array" aca="1" ref="N15" ca="1">OFFSET(valoracion,MATCH(J15&amp;K15&amp;L15,evaluacion2&amp;controles&amp;tipo,0),0)</f>
        <v>3 = Zona de riesgo baja. Asumir el riesgo</v>
      </c>
      <c r="O15" s="54" t="s">
        <v>217</v>
      </c>
      <c r="P15" s="83" t="s">
        <v>241</v>
      </c>
      <c r="Q15" s="84" t="s">
        <v>227</v>
      </c>
      <c r="R15" s="85" t="s">
        <v>228</v>
      </c>
      <c r="S15" s="82" t="s">
        <v>238</v>
      </c>
      <c r="T15" s="86">
        <v>0</v>
      </c>
      <c r="U15" s="19" t="s">
        <v>607</v>
      </c>
      <c r="V15" s="387" t="s">
        <v>1021</v>
      </c>
      <c r="W15" s="432"/>
      <c r="X15" s="432"/>
      <c r="Y15" s="432"/>
      <c r="Z15" s="432"/>
      <c r="AA15" s="432"/>
      <c r="AB15" s="432"/>
      <c r="AC15" s="432"/>
      <c r="AD15" s="432"/>
      <c r="AE15" s="432"/>
      <c r="AF15" s="432"/>
      <c r="AG15" s="432"/>
      <c r="AH15" s="432"/>
      <c r="AI15" s="432"/>
      <c r="AJ15" s="432"/>
      <c r="AK15" s="432"/>
      <c r="AL15" s="432"/>
      <c r="AM15" s="432"/>
      <c r="AN15" s="432"/>
      <c r="AO15" s="432"/>
      <c r="AP15" s="432"/>
      <c r="AQ15" s="432"/>
      <c r="AR15" s="432"/>
      <c r="AS15" s="432"/>
      <c r="AT15" s="432"/>
      <c r="AU15" s="432"/>
      <c r="AV15" s="432"/>
      <c r="AW15" s="432"/>
      <c r="AX15" s="432"/>
      <c r="AY15" s="432"/>
      <c r="AZ15" s="432"/>
      <c r="BA15" s="432"/>
      <c r="BB15" s="432"/>
      <c r="BC15" s="432"/>
      <c r="BD15" s="432"/>
      <c r="BE15" s="432"/>
      <c r="BF15" s="432"/>
      <c r="BG15" s="432"/>
      <c r="BH15" s="432"/>
      <c r="BI15" s="432"/>
      <c r="BJ15" s="432"/>
      <c r="BK15" s="432"/>
      <c r="BL15" s="432"/>
      <c r="BM15" s="432"/>
      <c r="BN15" s="432"/>
      <c r="BO15" s="432"/>
      <c r="BP15" s="432"/>
      <c r="BQ15" s="432"/>
      <c r="BR15" s="432"/>
      <c r="BS15" s="432"/>
      <c r="BT15" s="432"/>
      <c r="BU15" s="432"/>
      <c r="BV15" s="432"/>
    </row>
    <row r="16" spans="1:74" s="5" customFormat="1" ht="185.25" hidden="1" customHeight="1" outlineLevel="1">
      <c r="A16" s="10">
        <v>5</v>
      </c>
      <c r="B16" s="90" t="s">
        <v>242</v>
      </c>
      <c r="C16" s="300" t="s">
        <v>206</v>
      </c>
      <c r="D16" s="90" t="s">
        <v>398</v>
      </c>
      <c r="E16" s="315" t="s">
        <v>589</v>
      </c>
      <c r="F16" s="359" t="s">
        <v>236</v>
      </c>
      <c r="G16" s="307" t="s">
        <v>237</v>
      </c>
      <c r="H16" s="56" t="s">
        <v>128</v>
      </c>
      <c r="I16" s="23" t="s">
        <v>134</v>
      </c>
      <c r="J16" s="68" t="str">
        <f t="array" ref="J16">INDEX(evaluacion,MATCH(H16&amp;I16,impacto&amp;probabilidad,0))</f>
        <v>5 = Zona de riesgo alta. Reducir el riesgo. Evitar el riesgo compartir o transferir.</v>
      </c>
      <c r="K16" s="9" t="s">
        <v>163</v>
      </c>
      <c r="L16" s="9" t="s">
        <v>19</v>
      </c>
      <c r="M16" s="82" t="s">
        <v>399</v>
      </c>
      <c r="N16" s="68" t="str">
        <f t="array" aca="1" ref="N16" ca="1">OFFSET(valoracion,MATCH(J16&amp;K16&amp;L16,evaluacion2&amp;controles&amp;tipo,0),0)</f>
        <v>3 = Zona de riesgo baja. Asumir el riesgo</v>
      </c>
      <c r="O16" s="54" t="s">
        <v>217</v>
      </c>
      <c r="P16" s="83" t="s">
        <v>241</v>
      </c>
      <c r="Q16" s="84" t="s">
        <v>227</v>
      </c>
      <c r="R16" s="85" t="s">
        <v>228</v>
      </c>
      <c r="S16" s="82" t="s">
        <v>238</v>
      </c>
      <c r="T16" s="86">
        <v>0</v>
      </c>
      <c r="U16" s="87" t="s">
        <v>243</v>
      </c>
      <c r="V16" s="387" t="s">
        <v>1022</v>
      </c>
      <c r="W16" s="432"/>
      <c r="X16" s="432"/>
      <c r="Y16" s="432"/>
      <c r="Z16" s="432"/>
      <c r="AA16" s="432"/>
      <c r="AB16" s="432"/>
      <c r="AC16" s="432"/>
      <c r="AD16" s="432"/>
      <c r="AE16" s="432"/>
      <c r="AF16" s="432"/>
      <c r="AG16" s="432"/>
      <c r="AH16" s="432"/>
      <c r="AI16" s="432"/>
      <c r="AJ16" s="432"/>
      <c r="AK16" s="432"/>
      <c r="AL16" s="432"/>
      <c r="AM16" s="432"/>
      <c r="AN16" s="432"/>
      <c r="AO16" s="432"/>
      <c r="AP16" s="432"/>
      <c r="AQ16" s="432"/>
      <c r="AR16" s="432"/>
      <c r="AS16" s="432"/>
      <c r="AT16" s="432"/>
      <c r="AU16" s="432"/>
      <c r="AV16" s="432"/>
      <c r="AW16" s="432"/>
      <c r="AX16" s="432"/>
      <c r="AY16" s="432"/>
      <c r="AZ16" s="432"/>
      <c r="BA16" s="432"/>
      <c r="BB16" s="432"/>
      <c r="BC16" s="432"/>
      <c r="BD16" s="432"/>
      <c r="BE16" s="432"/>
      <c r="BF16" s="432"/>
      <c r="BG16" s="432"/>
      <c r="BH16" s="432"/>
      <c r="BI16" s="432"/>
      <c r="BJ16" s="432"/>
      <c r="BK16" s="432"/>
      <c r="BL16" s="432"/>
      <c r="BM16" s="432"/>
      <c r="BN16" s="432"/>
      <c r="BO16" s="432"/>
      <c r="BP16" s="432"/>
      <c r="BQ16" s="432"/>
      <c r="BR16" s="432"/>
      <c r="BS16" s="432"/>
      <c r="BT16" s="432"/>
      <c r="BU16" s="432"/>
      <c r="BV16" s="432"/>
    </row>
    <row r="17" spans="1:74" s="5" customFormat="1" ht="51" hidden="1" customHeight="1" outlineLevel="1">
      <c r="A17" s="10"/>
      <c r="B17" s="79"/>
      <c r="C17" s="77"/>
      <c r="D17" s="10"/>
      <c r="E17" s="10"/>
      <c r="F17" s="75"/>
      <c r="G17" s="75"/>
      <c r="H17" s="56"/>
      <c r="I17" s="23"/>
      <c r="J17" s="68"/>
      <c r="K17" s="9"/>
      <c r="L17" s="9"/>
      <c r="M17" s="17"/>
      <c r="N17" s="68"/>
      <c r="O17" s="54"/>
      <c r="P17" s="54"/>
      <c r="Q17" s="18"/>
      <c r="R17" s="17"/>
      <c r="S17" s="17"/>
      <c r="T17" s="17"/>
      <c r="U17" s="19"/>
      <c r="V17" s="18"/>
      <c r="W17" s="432"/>
      <c r="X17" s="432"/>
      <c r="Y17" s="432"/>
      <c r="Z17" s="432"/>
      <c r="AA17" s="432"/>
      <c r="AB17" s="432"/>
      <c r="AC17" s="432"/>
      <c r="AD17" s="432"/>
      <c r="AE17" s="432"/>
      <c r="AF17" s="432"/>
      <c r="AG17" s="432"/>
      <c r="AH17" s="432"/>
      <c r="AI17" s="432"/>
      <c r="AJ17" s="432"/>
      <c r="AK17" s="432"/>
      <c r="AL17" s="432"/>
      <c r="AM17" s="432"/>
      <c r="AN17" s="432"/>
      <c r="AO17" s="432"/>
      <c r="AP17" s="432"/>
      <c r="AQ17" s="432"/>
      <c r="AR17" s="432"/>
      <c r="AS17" s="432"/>
      <c r="AT17" s="432"/>
      <c r="AU17" s="432"/>
      <c r="AV17" s="432"/>
      <c r="AW17" s="432"/>
      <c r="AX17" s="432"/>
      <c r="AY17" s="432"/>
      <c r="AZ17" s="432"/>
      <c r="BA17" s="432"/>
      <c r="BB17" s="432"/>
      <c r="BC17" s="432"/>
      <c r="BD17" s="432"/>
      <c r="BE17" s="432"/>
      <c r="BF17" s="432"/>
      <c r="BG17" s="432"/>
      <c r="BH17" s="432"/>
      <c r="BI17" s="432"/>
      <c r="BJ17" s="432"/>
      <c r="BK17" s="432"/>
      <c r="BL17" s="432"/>
      <c r="BM17" s="432"/>
      <c r="BN17" s="432"/>
      <c r="BO17" s="432"/>
      <c r="BP17" s="432"/>
      <c r="BQ17" s="432"/>
      <c r="BR17" s="432"/>
      <c r="BS17" s="432"/>
      <c r="BT17" s="432"/>
      <c r="BU17" s="432"/>
      <c r="BV17" s="432"/>
    </row>
    <row r="18" spans="1:74" s="5" customFormat="1" ht="27.75" customHeight="1" collapsed="1">
      <c r="A18" s="435" t="s">
        <v>705</v>
      </c>
      <c r="B18" s="435"/>
      <c r="C18" s="435"/>
      <c r="D18" s="435"/>
      <c r="E18" s="435"/>
      <c r="F18" s="435"/>
      <c r="G18" s="435"/>
      <c r="H18" s="436" t="s">
        <v>595</v>
      </c>
      <c r="I18" s="436"/>
      <c r="J18" s="436"/>
      <c r="K18" s="436"/>
      <c r="L18" s="436"/>
      <c r="M18" s="436"/>
      <c r="N18" s="436"/>
      <c r="O18" s="436"/>
      <c r="P18" s="436"/>
      <c r="Q18" s="436"/>
      <c r="R18" s="436"/>
      <c r="S18" s="436"/>
      <c r="T18" s="436"/>
      <c r="U18" s="436"/>
      <c r="V18" s="436"/>
      <c r="W18" s="432"/>
      <c r="X18" s="432"/>
      <c r="Y18" s="432"/>
      <c r="Z18" s="432"/>
      <c r="AA18" s="432"/>
      <c r="AB18" s="432"/>
      <c r="AC18" s="432"/>
      <c r="AD18" s="432"/>
      <c r="AE18" s="432"/>
      <c r="AF18" s="432"/>
      <c r="AG18" s="432"/>
      <c r="AH18" s="432"/>
      <c r="AI18" s="432"/>
      <c r="AJ18" s="432"/>
      <c r="AK18" s="432"/>
      <c r="AL18" s="432"/>
      <c r="AM18" s="432"/>
      <c r="AN18" s="432"/>
      <c r="AO18" s="432"/>
      <c r="AP18" s="432"/>
      <c r="AQ18" s="432"/>
      <c r="AR18" s="432"/>
      <c r="AS18" s="432"/>
      <c r="AT18" s="432"/>
      <c r="AU18" s="432"/>
      <c r="AV18" s="432"/>
      <c r="AW18" s="432"/>
      <c r="AX18" s="432"/>
      <c r="AY18" s="432"/>
      <c r="AZ18" s="432"/>
      <c r="BA18" s="432"/>
      <c r="BB18" s="432"/>
      <c r="BC18" s="432"/>
      <c r="BD18" s="432"/>
      <c r="BE18" s="432"/>
      <c r="BF18" s="432"/>
      <c r="BG18" s="432"/>
      <c r="BH18" s="432"/>
      <c r="BI18" s="432"/>
      <c r="BJ18" s="432"/>
      <c r="BK18" s="432"/>
      <c r="BL18" s="432"/>
      <c r="BM18" s="432"/>
      <c r="BN18" s="432"/>
      <c r="BO18" s="432"/>
      <c r="BP18" s="432"/>
      <c r="BQ18" s="432"/>
      <c r="BR18" s="432"/>
      <c r="BS18" s="432"/>
      <c r="BT18" s="432"/>
      <c r="BU18" s="432"/>
      <c r="BV18" s="432"/>
    </row>
    <row r="19" spans="1:74" s="5" customFormat="1" ht="409.5" hidden="1" customHeight="1" outlineLevel="1">
      <c r="A19" s="282">
        <v>6</v>
      </c>
      <c r="B19" s="83" t="s">
        <v>723</v>
      </c>
      <c r="C19" s="280" t="s">
        <v>202</v>
      </c>
      <c r="D19" s="83" t="s">
        <v>748</v>
      </c>
      <c r="E19" s="83" t="s">
        <v>749</v>
      </c>
      <c r="F19" s="83" t="s">
        <v>750</v>
      </c>
      <c r="G19" s="314" t="s">
        <v>751</v>
      </c>
      <c r="H19" s="56" t="s">
        <v>127</v>
      </c>
      <c r="I19" s="23" t="s">
        <v>124</v>
      </c>
      <c r="J19" s="68" t="str">
        <f t="array" ref="J19">INDEX(evaluacion,MATCH(H19&amp;I19,impacto&amp;probabilidad,0))</f>
        <v>8 = Zona de riesgo alta. Reducir el riesgo. Evitar el riesgo compartir o transferir.</v>
      </c>
      <c r="K19" s="9" t="s">
        <v>162</v>
      </c>
      <c r="L19" s="9" t="s">
        <v>19</v>
      </c>
      <c r="M19" s="82" t="s">
        <v>752</v>
      </c>
      <c r="N19" s="68" t="str">
        <f t="array" aca="1" ref="N19" ca="1">OFFSET(valoracion,MATCH(J19&amp;K19&amp;L19,evaluacion2&amp;controles&amp;tipo,0),0)</f>
        <v>6 = Zona de riesgo moderada. Asumir el riesgo. Reducir el Riesgo.</v>
      </c>
      <c r="O19" s="54" t="s">
        <v>217</v>
      </c>
      <c r="P19" s="83" t="s">
        <v>679</v>
      </c>
      <c r="Q19" s="84" t="s">
        <v>680</v>
      </c>
      <c r="R19" s="85" t="s">
        <v>245</v>
      </c>
      <c r="S19" s="89" t="s">
        <v>681</v>
      </c>
      <c r="T19" s="86">
        <v>1</v>
      </c>
      <c r="U19" s="19" t="s">
        <v>221</v>
      </c>
      <c r="V19" s="263" t="s">
        <v>1005</v>
      </c>
      <c r="W19" s="432"/>
      <c r="X19" s="432"/>
      <c r="Y19" s="432"/>
      <c r="Z19" s="432"/>
      <c r="AA19" s="432"/>
      <c r="AB19" s="432"/>
      <c r="AC19" s="432"/>
      <c r="AD19" s="432"/>
      <c r="AE19" s="432"/>
      <c r="AF19" s="432"/>
      <c r="AG19" s="432"/>
      <c r="AH19" s="432"/>
      <c r="AI19" s="432"/>
      <c r="AJ19" s="432"/>
      <c r="AK19" s="432"/>
      <c r="AL19" s="432"/>
      <c r="AM19" s="432"/>
      <c r="AN19" s="432"/>
      <c r="AO19" s="432"/>
      <c r="AP19" s="432"/>
      <c r="AQ19" s="432"/>
      <c r="AR19" s="432"/>
      <c r="AS19" s="432"/>
      <c r="AT19" s="432"/>
      <c r="AU19" s="432"/>
      <c r="AV19" s="432"/>
      <c r="AW19" s="432"/>
      <c r="AX19" s="432"/>
      <c r="AY19" s="432"/>
      <c r="AZ19" s="432"/>
      <c r="BA19" s="432"/>
      <c r="BB19" s="432"/>
      <c r="BC19" s="432"/>
      <c r="BD19" s="432"/>
      <c r="BE19" s="432"/>
      <c r="BF19" s="432"/>
      <c r="BG19" s="432"/>
      <c r="BH19" s="432"/>
      <c r="BI19" s="432"/>
      <c r="BJ19" s="432"/>
      <c r="BK19" s="432"/>
      <c r="BL19" s="432"/>
      <c r="BM19" s="432"/>
      <c r="BN19" s="432"/>
      <c r="BO19" s="432"/>
      <c r="BP19" s="432"/>
      <c r="BQ19" s="432"/>
      <c r="BR19" s="432"/>
      <c r="BS19" s="432"/>
      <c r="BT19" s="432"/>
      <c r="BU19" s="432"/>
      <c r="BV19" s="432"/>
    </row>
    <row r="20" spans="1:74" s="5" customFormat="1" ht="409.5" hidden="1" customHeight="1" outlineLevel="1">
      <c r="A20" s="282">
        <v>7</v>
      </c>
      <c r="B20" s="83" t="s">
        <v>747</v>
      </c>
      <c r="C20" s="280" t="s">
        <v>204</v>
      </c>
      <c r="D20" s="83" t="s">
        <v>682</v>
      </c>
      <c r="E20" s="83" t="s">
        <v>753</v>
      </c>
      <c r="F20" s="90" t="s">
        <v>754</v>
      </c>
      <c r="G20" s="314" t="s">
        <v>244</v>
      </c>
      <c r="H20" s="56" t="s">
        <v>127</v>
      </c>
      <c r="I20" s="23" t="s">
        <v>132</v>
      </c>
      <c r="J20" s="68" t="str">
        <f t="array" ref="J20">INDEX(evaluacion,MATCH(H20&amp;I20,impacto&amp;probabilidad,0))</f>
        <v>12 = Zona de riesgo extrema. Evitar el riesgo. Reducir el riesgo, Compartir o transferir.</v>
      </c>
      <c r="K20" s="9" t="s">
        <v>163</v>
      </c>
      <c r="L20" s="9" t="s">
        <v>19</v>
      </c>
      <c r="M20" s="82" t="s">
        <v>755</v>
      </c>
      <c r="N20" s="68" t="str">
        <f t="array" aca="1" ref="N20" ca="1">OFFSET(valoracion,MATCH(J20&amp;K20&amp;L20,evaluacion2&amp;controles&amp;tipo,0),0)</f>
        <v>4 = Zona de riesgo alta. Reducir el riesgo. Evitar el riesgo compartir o transferir.</v>
      </c>
      <c r="O20" s="54" t="s">
        <v>217</v>
      </c>
      <c r="P20" s="83" t="s">
        <v>683</v>
      </c>
      <c r="Q20" s="84" t="s">
        <v>684</v>
      </c>
      <c r="R20" s="17" t="s">
        <v>245</v>
      </c>
      <c r="S20" s="89" t="s">
        <v>685</v>
      </c>
      <c r="T20" s="86">
        <v>1</v>
      </c>
      <c r="U20" s="19" t="s">
        <v>367</v>
      </c>
      <c r="V20" s="360" t="s">
        <v>1006</v>
      </c>
      <c r="W20" s="432"/>
      <c r="X20" s="432"/>
      <c r="Y20" s="432"/>
      <c r="Z20" s="432"/>
      <c r="AA20" s="432"/>
      <c r="AB20" s="432"/>
      <c r="AC20" s="432"/>
      <c r="AD20" s="432"/>
      <c r="AE20" s="432"/>
      <c r="AF20" s="432"/>
      <c r="AG20" s="432"/>
      <c r="AH20" s="432"/>
      <c r="AI20" s="432"/>
      <c r="AJ20" s="432"/>
      <c r="AK20" s="432"/>
      <c r="AL20" s="432"/>
      <c r="AM20" s="432"/>
      <c r="AN20" s="432"/>
      <c r="AO20" s="432"/>
      <c r="AP20" s="432"/>
      <c r="AQ20" s="432"/>
      <c r="AR20" s="432"/>
      <c r="AS20" s="432"/>
      <c r="AT20" s="432"/>
      <c r="AU20" s="432"/>
      <c r="AV20" s="432"/>
      <c r="AW20" s="432"/>
      <c r="AX20" s="432"/>
      <c r="AY20" s="432"/>
      <c r="AZ20" s="432"/>
      <c r="BA20" s="432"/>
      <c r="BB20" s="432"/>
      <c r="BC20" s="432"/>
      <c r="BD20" s="432"/>
      <c r="BE20" s="432"/>
      <c r="BF20" s="432"/>
      <c r="BG20" s="432"/>
      <c r="BH20" s="432"/>
      <c r="BI20" s="432"/>
      <c r="BJ20" s="432"/>
      <c r="BK20" s="432"/>
      <c r="BL20" s="432"/>
      <c r="BM20" s="432"/>
      <c r="BN20" s="432"/>
      <c r="BO20" s="432"/>
      <c r="BP20" s="432"/>
      <c r="BQ20" s="432"/>
      <c r="BR20" s="432"/>
      <c r="BS20" s="432"/>
      <c r="BT20" s="432"/>
      <c r="BU20" s="432"/>
      <c r="BV20" s="432"/>
    </row>
    <row r="21" spans="1:74" s="5" customFormat="1" ht="409.5" hidden="1" customHeight="1" outlineLevel="1">
      <c r="A21" s="282">
        <v>8</v>
      </c>
      <c r="B21" s="83" t="s">
        <v>908</v>
      </c>
      <c r="C21" s="279" t="s">
        <v>206</v>
      </c>
      <c r="D21" s="90" t="s">
        <v>246</v>
      </c>
      <c r="E21" s="88" t="s">
        <v>897</v>
      </c>
      <c r="F21" s="83" t="s">
        <v>898</v>
      </c>
      <c r="G21" s="319" t="s">
        <v>899</v>
      </c>
      <c r="H21" s="318" t="s">
        <v>127</v>
      </c>
      <c r="I21" s="317" t="s">
        <v>900</v>
      </c>
      <c r="J21" s="294" t="s">
        <v>153</v>
      </c>
      <c r="K21" s="17" t="s">
        <v>163</v>
      </c>
      <c r="L21" s="17" t="s">
        <v>19</v>
      </c>
      <c r="M21" s="85" t="s">
        <v>961</v>
      </c>
      <c r="N21" s="294" t="s">
        <v>153</v>
      </c>
      <c r="O21" s="54" t="s">
        <v>906</v>
      </c>
      <c r="P21" s="83" t="s">
        <v>247</v>
      </c>
      <c r="Q21" s="84" t="s">
        <v>907</v>
      </c>
      <c r="R21" s="92" t="s">
        <v>245</v>
      </c>
      <c r="S21" s="91" t="s">
        <v>903</v>
      </c>
      <c r="T21" s="86">
        <v>0</v>
      </c>
      <c r="U21" s="19" t="s">
        <v>243</v>
      </c>
      <c r="V21" s="266"/>
      <c r="W21" s="432"/>
      <c r="X21" s="432"/>
      <c r="Y21" s="432"/>
      <c r="Z21" s="432"/>
      <c r="AA21" s="432"/>
      <c r="AB21" s="432"/>
      <c r="AC21" s="432"/>
      <c r="AD21" s="432"/>
      <c r="AE21" s="432"/>
      <c r="AF21" s="432"/>
      <c r="AG21" s="432"/>
      <c r="AH21" s="432"/>
      <c r="AI21" s="432"/>
      <c r="AJ21" s="432"/>
      <c r="AK21" s="432"/>
      <c r="AL21" s="432"/>
      <c r="AM21" s="432"/>
      <c r="AN21" s="432"/>
      <c r="AO21" s="432"/>
      <c r="AP21" s="432"/>
      <c r="AQ21" s="432"/>
      <c r="AR21" s="432"/>
      <c r="AS21" s="432"/>
      <c r="AT21" s="432"/>
      <c r="AU21" s="432"/>
      <c r="AV21" s="432"/>
      <c r="AW21" s="432"/>
      <c r="AX21" s="432"/>
      <c r="AY21" s="432"/>
      <c r="AZ21" s="432"/>
      <c r="BA21" s="432"/>
      <c r="BB21" s="432"/>
      <c r="BC21" s="432"/>
      <c r="BD21" s="432"/>
      <c r="BE21" s="432"/>
      <c r="BF21" s="432"/>
      <c r="BG21" s="432"/>
      <c r="BH21" s="432"/>
      <c r="BI21" s="432"/>
      <c r="BJ21" s="432"/>
      <c r="BK21" s="432"/>
      <c r="BL21" s="432"/>
      <c r="BM21" s="432"/>
      <c r="BN21" s="432"/>
      <c r="BO21" s="432"/>
      <c r="BP21" s="432"/>
      <c r="BQ21" s="432"/>
      <c r="BR21" s="432"/>
      <c r="BS21" s="432"/>
      <c r="BT21" s="432"/>
      <c r="BU21" s="432"/>
      <c r="BV21" s="432"/>
    </row>
    <row r="22" spans="1:74" s="5" customFormat="1" ht="409.5" hidden="1" customHeight="1" outlineLevel="1">
      <c r="A22" s="79">
        <v>9</v>
      </c>
      <c r="B22" s="83" t="s">
        <v>909</v>
      </c>
      <c r="C22" s="279" t="s">
        <v>206</v>
      </c>
      <c r="D22" s="90" t="s">
        <v>246</v>
      </c>
      <c r="E22" s="88" t="s">
        <v>897</v>
      </c>
      <c r="F22" s="90" t="s">
        <v>898</v>
      </c>
      <c r="G22" s="314" t="s">
        <v>899</v>
      </c>
      <c r="H22" s="266" t="s">
        <v>127</v>
      </c>
      <c r="I22" s="316" t="s">
        <v>900</v>
      </c>
      <c r="J22" s="303" t="str">
        <f t="array" ref="J22">INDEX(zonadealtoriesgo,MATCH(H22&amp;I22,impacto&amp;probabilidad.,0))</f>
        <v>4 = Zona de riesgo alta. Reducir el riesgo. Evitar el riesgo compartir o transferir.</v>
      </c>
      <c r="K22" s="308">
        <v>3</v>
      </c>
      <c r="L22" s="316" t="s">
        <v>901</v>
      </c>
      <c r="M22" s="92" t="s">
        <v>905</v>
      </c>
      <c r="N22" s="294" t="s">
        <v>904</v>
      </c>
      <c r="O22" s="54" t="s">
        <v>217</v>
      </c>
      <c r="P22" s="83" t="s">
        <v>247</v>
      </c>
      <c r="Q22" s="84" t="s">
        <v>902</v>
      </c>
      <c r="R22" s="92" t="s">
        <v>245</v>
      </c>
      <c r="S22" s="91" t="s">
        <v>903</v>
      </c>
      <c r="T22" s="86">
        <v>0</v>
      </c>
      <c r="U22" s="87" t="s">
        <v>243</v>
      </c>
      <c r="V22" s="266"/>
      <c r="W22" s="432"/>
      <c r="X22" s="432"/>
      <c r="Y22" s="432"/>
      <c r="Z22" s="432"/>
      <c r="AA22" s="432"/>
      <c r="AB22" s="432"/>
      <c r="AC22" s="432"/>
      <c r="AD22" s="432"/>
      <c r="AE22" s="432"/>
      <c r="AF22" s="432"/>
      <c r="AG22" s="432"/>
      <c r="AH22" s="432"/>
      <c r="AI22" s="432"/>
      <c r="AJ22" s="432"/>
      <c r="AK22" s="432"/>
      <c r="AL22" s="432"/>
      <c r="AM22" s="432"/>
      <c r="AN22" s="432"/>
      <c r="AO22" s="432"/>
      <c r="AP22" s="432"/>
      <c r="AQ22" s="432"/>
      <c r="AR22" s="432"/>
      <c r="AS22" s="432"/>
      <c r="AT22" s="432"/>
      <c r="AU22" s="432"/>
      <c r="AV22" s="432"/>
      <c r="AW22" s="432"/>
      <c r="AX22" s="432"/>
      <c r="AY22" s="432"/>
      <c r="AZ22" s="432"/>
      <c r="BA22" s="432"/>
      <c r="BB22" s="432"/>
      <c r="BC22" s="432"/>
      <c r="BD22" s="432"/>
      <c r="BE22" s="432"/>
      <c r="BF22" s="432"/>
      <c r="BG22" s="432"/>
      <c r="BH22" s="432"/>
      <c r="BI22" s="432"/>
      <c r="BJ22" s="432"/>
      <c r="BK22" s="432"/>
      <c r="BL22" s="432"/>
      <c r="BM22" s="432"/>
      <c r="BN22" s="432"/>
      <c r="BO22" s="432"/>
      <c r="BP22" s="432"/>
      <c r="BQ22" s="432"/>
      <c r="BR22" s="432"/>
      <c r="BS22" s="432"/>
      <c r="BT22" s="432"/>
      <c r="BU22" s="432"/>
      <c r="BV22" s="432"/>
    </row>
    <row r="23" spans="1:74" s="5" customFormat="1" ht="12.75" hidden="1" customHeight="1" outlineLevel="1">
      <c r="A23" s="10"/>
      <c r="B23" s="10"/>
      <c r="C23" s="77"/>
      <c r="D23" s="10"/>
      <c r="E23" s="10"/>
      <c r="F23" s="75"/>
      <c r="G23" s="75"/>
      <c r="H23" s="56"/>
      <c r="I23" s="23"/>
      <c r="J23" s="68"/>
      <c r="K23" s="9"/>
      <c r="L23" s="9"/>
      <c r="M23" s="17"/>
      <c r="N23" s="68"/>
      <c r="O23" s="54"/>
      <c r="P23" s="54"/>
      <c r="Q23" s="18"/>
      <c r="R23" s="17"/>
      <c r="S23" s="17"/>
      <c r="T23" s="17"/>
      <c r="U23" s="19"/>
      <c r="V23" s="18"/>
      <c r="W23" s="432"/>
      <c r="X23" s="432"/>
      <c r="Y23" s="432"/>
      <c r="Z23" s="432"/>
      <c r="AA23" s="432"/>
      <c r="AB23" s="432"/>
      <c r="AC23" s="432"/>
      <c r="AD23" s="432"/>
      <c r="AE23" s="432"/>
      <c r="AF23" s="432"/>
      <c r="AG23" s="432"/>
      <c r="AH23" s="432"/>
      <c r="AI23" s="432"/>
      <c r="AJ23" s="432"/>
      <c r="AK23" s="432"/>
      <c r="AL23" s="432"/>
      <c r="AM23" s="432"/>
      <c r="AN23" s="432"/>
      <c r="AO23" s="432"/>
      <c r="AP23" s="432"/>
      <c r="AQ23" s="432"/>
      <c r="AR23" s="432"/>
      <c r="AS23" s="432"/>
      <c r="AT23" s="432"/>
      <c r="AU23" s="432"/>
      <c r="AV23" s="432"/>
      <c r="AW23" s="432"/>
      <c r="AX23" s="432"/>
      <c r="AY23" s="432"/>
      <c r="AZ23" s="432"/>
      <c r="BA23" s="432"/>
      <c r="BB23" s="432"/>
      <c r="BC23" s="432"/>
      <c r="BD23" s="432"/>
      <c r="BE23" s="432"/>
      <c r="BF23" s="432"/>
      <c r="BG23" s="432"/>
      <c r="BH23" s="432"/>
      <c r="BI23" s="432"/>
      <c r="BJ23" s="432"/>
      <c r="BK23" s="432"/>
      <c r="BL23" s="432"/>
      <c r="BM23" s="432"/>
      <c r="BN23" s="432"/>
      <c r="BO23" s="432"/>
      <c r="BP23" s="432"/>
      <c r="BQ23" s="432"/>
      <c r="BR23" s="432"/>
      <c r="BS23" s="432"/>
      <c r="BT23" s="432"/>
      <c r="BU23" s="432"/>
      <c r="BV23" s="432"/>
    </row>
    <row r="24" spans="1:74" s="5" customFormat="1" ht="27.75" customHeight="1" collapsed="1">
      <c r="A24" s="435" t="s">
        <v>596</v>
      </c>
      <c r="B24" s="435"/>
      <c r="C24" s="435"/>
      <c r="D24" s="435"/>
      <c r="E24" s="435"/>
      <c r="F24" s="435"/>
      <c r="G24" s="435"/>
      <c r="H24" s="436"/>
      <c r="I24" s="436"/>
      <c r="J24" s="436"/>
      <c r="K24" s="436"/>
      <c r="L24" s="436"/>
      <c r="M24" s="436"/>
      <c r="N24" s="436"/>
      <c r="O24" s="436"/>
      <c r="P24" s="436"/>
      <c r="Q24" s="436"/>
      <c r="R24" s="436"/>
      <c r="S24" s="436"/>
      <c r="T24" s="436"/>
      <c r="U24" s="436"/>
      <c r="V24" s="436"/>
      <c r="W24" s="432"/>
      <c r="X24" s="432"/>
      <c r="Y24" s="432"/>
      <c r="Z24" s="432"/>
      <c r="AA24" s="432"/>
      <c r="AB24" s="432"/>
      <c r="AC24" s="432"/>
      <c r="AD24" s="432"/>
      <c r="AE24" s="432"/>
      <c r="AF24" s="432"/>
      <c r="AG24" s="432"/>
      <c r="AH24" s="432"/>
      <c r="AI24" s="432"/>
      <c r="AJ24" s="432"/>
      <c r="AK24" s="432"/>
      <c r="AL24" s="432"/>
      <c r="AM24" s="432"/>
      <c r="AN24" s="432"/>
      <c r="AO24" s="432"/>
      <c r="AP24" s="432"/>
      <c r="AQ24" s="432"/>
      <c r="AR24" s="432"/>
      <c r="AS24" s="432"/>
      <c r="AT24" s="432"/>
      <c r="AU24" s="432"/>
      <c r="AV24" s="432"/>
      <c r="AW24" s="432"/>
      <c r="AX24" s="432"/>
      <c r="AY24" s="432"/>
      <c r="AZ24" s="432"/>
      <c r="BA24" s="432"/>
      <c r="BB24" s="432"/>
      <c r="BC24" s="432"/>
      <c r="BD24" s="432"/>
      <c r="BE24" s="432"/>
      <c r="BF24" s="432"/>
      <c r="BG24" s="432"/>
      <c r="BH24" s="432"/>
      <c r="BI24" s="432"/>
      <c r="BJ24" s="432"/>
      <c r="BK24" s="432"/>
      <c r="BL24" s="432"/>
      <c r="BM24" s="432"/>
      <c r="BN24" s="432"/>
      <c r="BO24" s="432"/>
      <c r="BP24" s="432"/>
      <c r="BQ24" s="432"/>
      <c r="BR24" s="432"/>
      <c r="BS24" s="432"/>
      <c r="BT24" s="432"/>
      <c r="BU24" s="432"/>
      <c r="BV24" s="432"/>
    </row>
    <row r="25" spans="1:74" s="5" customFormat="1" ht="195.75" hidden="1" customHeight="1" outlineLevel="1">
      <c r="A25" s="10">
        <v>10</v>
      </c>
      <c r="B25" s="94" t="s">
        <v>756</v>
      </c>
      <c r="C25" s="280" t="s">
        <v>204</v>
      </c>
      <c r="D25" s="94" t="s">
        <v>757</v>
      </c>
      <c r="E25" s="79" t="s">
        <v>758</v>
      </c>
      <c r="F25" s="314" t="s">
        <v>759</v>
      </c>
      <c r="G25" s="314" t="s">
        <v>251</v>
      </c>
      <c r="H25" s="56" t="s">
        <v>123</v>
      </c>
      <c r="I25" s="23" t="s">
        <v>124</v>
      </c>
      <c r="J25" s="68" t="str">
        <f t="array" ref="J25">INDEX(evaluacion,MATCH(H25&amp;I25,impacto&amp;probabilidad,0))</f>
        <v>6 = Zona de riesgo moderada. Asumir el riesgo. Reducir el Riesgo.</v>
      </c>
      <c r="K25" s="9" t="s">
        <v>163</v>
      </c>
      <c r="L25" s="9" t="s">
        <v>19</v>
      </c>
      <c r="M25" s="82" t="s">
        <v>252</v>
      </c>
      <c r="N25" s="295" t="s">
        <v>910</v>
      </c>
      <c r="O25" s="54" t="s">
        <v>217</v>
      </c>
      <c r="P25" s="83" t="s">
        <v>253</v>
      </c>
      <c r="Q25" s="84" t="s">
        <v>254</v>
      </c>
      <c r="R25" s="92" t="s">
        <v>255</v>
      </c>
      <c r="S25" s="82" t="s">
        <v>256</v>
      </c>
      <c r="T25" s="86">
        <v>1</v>
      </c>
      <c r="U25" s="87" t="s">
        <v>257</v>
      </c>
      <c r="V25" s="302" t="s">
        <v>1011</v>
      </c>
      <c r="W25" s="432"/>
      <c r="X25" s="432"/>
      <c r="Y25" s="432"/>
      <c r="Z25" s="432"/>
      <c r="AA25" s="432"/>
      <c r="AB25" s="432"/>
      <c r="AC25" s="432"/>
      <c r="AD25" s="432"/>
      <c r="AE25" s="432"/>
      <c r="AF25" s="432"/>
      <c r="AG25" s="432"/>
      <c r="AH25" s="432"/>
      <c r="AI25" s="432"/>
      <c r="AJ25" s="432"/>
      <c r="AK25" s="432"/>
      <c r="AL25" s="432"/>
      <c r="AM25" s="432"/>
      <c r="AN25" s="432"/>
      <c r="AO25" s="432"/>
      <c r="AP25" s="432"/>
      <c r="AQ25" s="432"/>
      <c r="AR25" s="432"/>
      <c r="AS25" s="432"/>
      <c r="AT25" s="432"/>
      <c r="AU25" s="432"/>
      <c r="AV25" s="432"/>
      <c r="AW25" s="432"/>
      <c r="AX25" s="432"/>
      <c r="AY25" s="432"/>
      <c r="AZ25" s="432"/>
      <c r="BA25" s="432"/>
      <c r="BB25" s="432"/>
      <c r="BC25" s="432"/>
      <c r="BD25" s="432"/>
      <c r="BE25" s="432"/>
      <c r="BF25" s="432"/>
      <c r="BG25" s="432"/>
      <c r="BH25" s="432"/>
      <c r="BI25" s="432"/>
      <c r="BJ25" s="432"/>
      <c r="BK25" s="432"/>
      <c r="BL25" s="432"/>
      <c r="BM25" s="432"/>
      <c r="BN25" s="432"/>
      <c r="BO25" s="432"/>
      <c r="BP25" s="432"/>
      <c r="BQ25" s="432"/>
      <c r="BR25" s="432"/>
      <c r="BS25" s="432"/>
      <c r="BT25" s="432"/>
      <c r="BU25" s="432"/>
      <c r="BV25" s="432"/>
    </row>
    <row r="26" spans="1:74" s="5" customFormat="1" ht="204" hidden="1" customHeight="1" outlineLevel="1">
      <c r="A26" s="10">
        <v>11</v>
      </c>
      <c r="B26" s="83" t="s">
        <v>760</v>
      </c>
      <c r="C26" s="280" t="s">
        <v>202</v>
      </c>
      <c r="D26" s="83" t="s">
        <v>258</v>
      </c>
      <c r="E26" s="280" t="s">
        <v>590</v>
      </c>
      <c r="F26" s="314" t="s">
        <v>591</v>
      </c>
      <c r="G26" s="314" t="s">
        <v>761</v>
      </c>
      <c r="H26" s="56" t="s">
        <v>127</v>
      </c>
      <c r="I26" s="23" t="s">
        <v>124</v>
      </c>
      <c r="J26" s="68" t="str">
        <f t="array" ref="J26">INDEX(evaluacion,MATCH(H26&amp;I26,impacto&amp;probabilidad,0))</f>
        <v>8 = Zona de riesgo alta. Reducir el riesgo. Evitar el riesgo compartir o transferir.</v>
      </c>
      <c r="K26" s="9" t="s">
        <v>163</v>
      </c>
      <c r="L26" s="9" t="s">
        <v>19</v>
      </c>
      <c r="M26" s="82" t="s">
        <v>259</v>
      </c>
      <c r="N26" s="68" t="str">
        <f t="array" aca="1" ref="N26" ca="1">OFFSET(valoracion,MATCH(J26&amp;K26&amp;L26,evaluacion2&amp;controles&amp;tipo,0),0)</f>
        <v>4 = Zona de riesgo baja. Asumir el riesgo</v>
      </c>
      <c r="O26" s="54" t="s">
        <v>217</v>
      </c>
      <c r="P26" s="83" t="s">
        <v>762</v>
      </c>
      <c r="Q26" s="84" t="s">
        <v>260</v>
      </c>
      <c r="R26" s="85" t="s">
        <v>261</v>
      </c>
      <c r="S26" s="82" t="s">
        <v>262</v>
      </c>
      <c r="T26" s="86">
        <v>1</v>
      </c>
      <c r="U26" s="87" t="s">
        <v>263</v>
      </c>
      <c r="V26" s="302" t="s">
        <v>1012</v>
      </c>
      <c r="W26" s="432"/>
      <c r="X26" s="432"/>
      <c r="Y26" s="432"/>
      <c r="Z26" s="432"/>
      <c r="AA26" s="432"/>
      <c r="AB26" s="432"/>
      <c r="AC26" s="432"/>
      <c r="AD26" s="432"/>
      <c r="AE26" s="432"/>
      <c r="AF26" s="432"/>
      <c r="AG26" s="432"/>
      <c r="AH26" s="432"/>
      <c r="AI26" s="432"/>
      <c r="AJ26" s="432"/>
      <c r="AK26" s="432"/>
      <c r="AL26" s="432"/>
      <c r="AM26" s="432"/>
      <c r="AN26" s="432"/>
      <c r="AO26" s="432"/>
      <c r="AP26" s="432"/>
      <c r="AQ26" s="432"/>
      <c r="AR26" s="432"/>
      <c r="AS26" s="432"/>
      <c r="AT26" s="432"/>
      <c r="AU26" s="432"/>
      <c r="AV26" s="432"/>
      <c r="AW26" s="432"/>
      <c r="AX26" s="432"/>
      <c r="AY26" s="432"/>
      <c r="AZ26" s="432"/>
      <c r="BA26" s="432"/>
      <c r="BB26" s="432"/>
      <c r="BC26" s="432"/>
      <c r="BD26" s="432"/>
      <c r="BE26" s="432"/>
      <c r="BF26" s="432"/>
      <c r="BG26" s="432"/>
      <c r="BH26" s="432"/>
      <c r="BI26" s="432"/>
      <c r="BJ26" s="432"/>
      <c r="BK26" s="432"/>
      <c r="BL26" s="432"/>
      <c r="BM26" s="432"/>
      <c r="BN26" s="432"/>
      <c r="BO26" s="432"/>
      <c r="BP26" s="432"/>
      <c r="BQ26" s="432"/>
      <c r="BR26" s="432"/>
      <c r="BS26" s="432"/>
      <c r="BT26" s="432"/>
      <c r="BU26" s="432"/>
      <c r="BV26" s="432"/>
    </row>
    <row r="27" spans="1:74" s="5" customFormat="1" ht="345" hidden="1" customHeight="1" outlineLevel="1">
      <c r="A27" s="10">
        <v>12</v>
      </c>
      <c r="B27" s="83" t="s">
        <v>650</v>
      </c>
      <c r="C27" s="280" t="s">
        <v>206</v>
      </c>
      <c r="D27" s="90" t="s">
        <v>651</v>
      </c>
      <c r="E27" s="280" t="s">
        <v>893</v>
      </c>
      <c r="F27" s="112" t="s">
        <v>652</v>
      </c>
      <c r="G27" s="299" t="s">
        <v>653</v>
      </c>
      <c r="H27" s="56" t="s">
        <v>127</v>
      </c>
      <c r="I27" s="23" t="s">
        <v>134</v>
      </c>
      <c r="J27" s="68" t="str">
        <f t="array" ref="J27">INDEX(evaluacion,MATCH(H27&amp;I27,impacto&amp;probabilidad,0))</f>
        <v>4 = Zona de riesgo alta. Reducir el riesgo. Evitar el riesgo compartir o transferir.</v>
      </c>
      <c r="K27" s="9" t="s">
        <v>163</v>
      </c>
      <c r="L27" s="9" t="s">
        <v>19</v>
      </c>
      <c r="M27" s="82" t="s">
        <v>654</v>
      </c>
      <c r="N27" s="68" t="str">
        <f t="array" aca="1" ref="N27" ca="1">OFFSET(valoracion,MATCH(J27&amp;K27&amp;L27,evaluacion2&amp;controles&amp;tipo,0),0)</f>
        <v>4 = Zona de riesgo alta. Reducir el riesgo. Evitar el riesgo compartir o transferir.</v>
      </c>
      <c r="O27" s="54" t="s">
        <v>264</v>
      </c>
      <c r="P27" s="83" t="s">
        <v>911</v>
      </c>
      <c r="Q27" s="299" t="s">
        <v>270</v>
      </c>
      <c r="R27" s="92" t="s">
        <v>282</v>
      </c>
      <c r="S27" s="96" t="s">
        <v>267</v>
      </c>
      <c r="T27" s="97">
        <v>0</v>
      </c>
      <c r="U27" s="87" t="s">
        <v>243</v>
      </c>
      <c r="V27" s="266"/>
      <c r="W27" s="432"/>
      <c r="X27" s="432"/>
      <c r="Y27" s="432"/>
      <c r="Z27" s="432"/>
      <c r="AA27" s="432"/>
      <c r="AB27" s="432"/>
      <c r="AC27" s="432"/>
      <c r="AD27" s="432"/>
      <c r="AE27" s="432"/>
      <c r="AF27" s="432"/>
      <c r="AG27" s="432"/>
      <c r="AH27" s="432"/>
      <c r="AI27" s="432"/>
      <c r="AJ27" s="432"/>
      <c r="AK27" s="432"/>
      <c r="AL27" s="432"/>
      <c r="AM27" s="432"/>
      <c r="AN27" s="432"/>
      <c r="AO27" s="432"/>
      <c r="AP27" s="432"/>
      <c r="AQ27" s="432"/>
      <c r="AR27" s="432"/>
      <c r="AS27" s="432"/>
      <c r="AT27" s="432"/>
      <c r="AU27" s="432"/>
      <c r="AV27" s="432"/>
      <c r="AW27" s="432"/>
      <c r="AX27" s="432"/>
      <c r="AY27" s="432"/>
      <c r="AZ27" s="432"/>
      <c r="BA27" s="432"/>
      <c r="BB27" s="432"/>
      <c r="BC27" s="432"/>
      <c r="BD27" s="432"/>
      <c r="BE27" s="432"/>
      <c r="BF27" s="432"/>
      <c r="BG27" s="432"/>
      <c r="BH27" s="432"/>
      <c r="BI27" s="432"/>
      <c r="BJ27" s="432"/>
      <c r="BK27" s="432"/>
      <c r="BL27" s="432"/>
      <c r="BM27" s="432"/>
      <c r="BN27" s="432"/>
      <c r="BO27" s="432"/>
      <c r="BP27" s="432"/>
      <c r="BQ27" s="432"/>
      <c r="BR27" s="432"/>
      <c r="BS27" s="432"/>
      <c r="BT27" s="432"/>
      <c r="BU27" s="432"/>
      <c r="BV27" s="432"/>
    </row>
    <row r="28" spans="1:74" s="5" customFormat="1" ht="384.75" hidden="1" customHeight="1" outlineLevel="1">
      <c r="A28" s="10">
        <v>13</v>
      </c>
      <c r="B28" s="105" t="s">
        <v>912</v>
      </c>
      <c r="C28" s="279" t="s">
        <v>206</v>
      </c>
      <c r="D28" s="90" t="s">
        <v>246</v>
      </c>
      <c r="E28" s="280" t="s">
        <v>592</v>
      </c>
      <c r="F28" s="105" t="s">
        <v>249</v>
      </c>
      <c r="G28" s="106" t="s">
        <v>250</v>
      </c>
      <c r="H28" s="56" t="s">
        <v>127</v>
      </c>
      <c r="I28" s="23" t="s">
        <v>134</v>
      </c>
      <c r="J28" s="68" t="str">
        <f t="array" ref="J28">INDEX(evaluacion,MATCH(H28&amp;I28,impacto&amp;probabilidad,0))</f>
        <v>4 = Zona de riesgo alta. Reducir el riesgo. Evitar el riesgo compartir o transferir.</v>
      </c>
      <c r="K28" s="9" t="s">
        <v>163</v>
      </c>
      <c r="L28" s="9" t="s">
        <v>19</v>
      </c>
      <c r="M28" s="82" t="s">
        <v>913</v>
      </c>
      <c r="N28" s="68" t="str">
        <f t="array" aca="1" ref="N28" ca="1">OFFSET(valoracion,MATCH(J28&amp;K28&amp;L28,evaluacion2&amp;controles&amp;tipo,0),0)</f>
        <v>4 = Zona de riesgo alta. Reducir el riesgo. Evitar el riesgo compartir o transferir.</v>
      </c>
      <c r="O28" s="54" t="s">
        <v>264</v>
      </c>
      <c r="P28" s="83" t="s">
        <v>269</v>
      </c>
      <c r="Q28" s="299" t="s">
        <v>270</v>
      </c>
      <c r="R28" s="92" t="s">
        <v>282</v>
      </c>
      <c r="S28" s="96" t="s">
        <v>267</v>
      </c>
      <c r="T28" s="98">
        <v>0</v>
      </c>
      <c r="U28" s="87" t="s">
        <v>243</v>
      </c>
      <c r="V28" s="266"/>
      <c r="W28" s="432"/>
      <c r="X28" s="432"/>
      <c r="Y28" s="432"/>
      <c r="Z28" s="432"/>
      <c r="AA28" s="432"/>
      <c r="AB28" s="432"/>
      <c r="AC28" s="432"/>
      <c r="AD28" s="432"/>
      <c r="AE28" s="432"/>
      <c r="AF28" s="432"/>
      <c r="AG28" s="432"/>
      <c r="AH28" s="432"/>
      <c r="AI28" s="432"/>
      <c r="AJ28" s="432"/>
      <c r="AK28" s="432"/>
      <c r="AL28" s="432"/>
      <c r="AM28" s="432"/>
      <c r="AN28" s="432"/>
      <c r="AO28" s="432"/>
      <c r="AP28" s="432"/>
      <c r="AQ28" s="432"/>
      <c r="AR28" s="432"/>
      <c r="AS28" s="432"/>
      <c r="AT28" s="432"/>
      <c r="AU28" s="432"/>
      <c r="AV28" s="432"/>
      <c r="AW28" s="432"/>
      <c r="AX28" s="432"/>
      <c r="AY28" s="432"/>
      <c r="AZ28" s="432"/>
      <c r="BA28" s="432"/>
      <c r="BB28" s="432"/>
      <c r="BC28" s="432"/>
      <c r="BD28" s="432"/>
      <c r="BE28" s="432"/>
      <c r="BF28" s="432"/>
      <c r="BG28" s="432"/>
      <c r="BH28" s="432"/>
      <c r="BI28" s="432"/>
      <c r="BJ28" s="432"/>
      <c r="BK28" s="432"/>
      <c r="BL28" s="432"/>
      <c r="BM28" s="432"/>
      <c r="BN28" s="432"/>
      <c r="BO28" s="432"/>
      <c r="BP28" s="432"/>
      <c r="BQ28" s="432"/>
      <c r="BR28" s="432"/>
      <c r="BS28" s="432"/>
      <c r="BT28" s="432"/>
      <c r="BU28" s="432"/>
      <c r="BV28" s="432"/>
    </row>
    <row r="29" spans="1:74" s="5" customFormat="1" ht="12.75" hidden="1" customHeight="1" outlineLevel="1">
      <c r="A29" s="10"/>
      <c r="B29" s="10"/>
      <c r="C29" s="77"/>
      <c r="D29" s="10"/>
      <c r="E29" s="10"/>
      <c r="F29" s="75"/>
      <c r="G29" s="75"/>
      <c r="H29" s="56"/>
      <c r="I29" s="23"/>
      <c r="J29" s="68"/>
      <c r="K29" s="9"/>
      <c r="L29" s="9"/>
      <c r="M29" s="9"/>
      <c r="N29" s="68"/>
      <c r="O29" s="6"/>
      <c r="P29" s="6"/>
      <c r="Q29" s="14"/>
      <c r="R29" s="9"/>
      <c r="S29" s="9"/>
      <c r="T29" s="9"/>
      <c r="U29" s="7"/>
      <c r="V29" s="14"/>
      <c r="W29" s="432"/>
      <c r="X29" s="432"/>
      <c r="Y29" s="432"/>
      <c r="Z29" s="432"/>
      <c r="AA29" s="432"/>
      <c r="AB29" s="432"/>
      <c r="AC29" s="432"/>
      <c r="AD29" s="432"/>
      <c r="AE29" s="432"/>
      <c r="AF29" s="432"/>
      <c r="AG29" s="432"/>
      <c r="AH29" s="432"/>
      <c r="AI29" s="432"/>
      <c r="AJ29" s="432"/>
      <c r="AK29" s="432"/>
      <c r="AL29" s="432"/>
      <c r="AM29" s="432"/>
      <c r="AN29" s="432"/>
      <c r="AO29" s="432"/>
      <c r="AP29" s="432"/>
      <c r="AQ29" s="432"/>
      <c r="AR29" s="432"/>
      <c r="AS29" s="432"/>
      <c r="AT29" s="432"/>
      <c r="AU29" s="432"/>
      <c r="AV29" s="432"/>
      <c r="AW29" s="432"/>
      <c r="AX29" s="432"/>
      <c r="AY29" s="432"/>
      <c r="AZ29" s="432"/>
      <c r="BA29" s="432"/>
      <c r="BB29" s="432"/>
      <c r="BC29" s="432"/>
      <c r="BD29" s="432"/>
      <c r="BE29" s="432"/>
      <c r="BF29" s="432"/>
      <c r="BG29" s="432"/>
      <c r="BH29" s="432"/>
      <c r="BI29" s="432"/>
      <c r="BJ29" s="432"/>
      <c r="BK29" s="432"/>
      <c r="BL29" s="432"/>
      <c r="BM29" s="432"/>
      <c r="BN29" s="432"/>
      <c r="BO29" s="432"/>
      <c r="BP29" s="432"/>
      <c r="BQ29" s="432"/>
      <c r="BR29" s="432"/>
      <c r="BS29" s="432"/>
      <c r="BT29" s="432"/>
      <c r="BU29" s="432"/>
      <c r="BV29" s="432"/>
    </row>
    <row r="30" spans="1:74" s="5" customFormat="1" ht="27.75" customHeight="1" collapsed="1">
      <c r="A30" s="439" t="s">
        <v>213</v>
      </c>
      <c r="B30" s="439"/>
      <c r="C30" s="439"/>
      <c r="D30" s="439"/>
      <c r="E30" s="439"/>
      <c r="F30" s="439"/>
      <c r="G30" s="439"/>
      <c r="H30" s="436"/>
      <c r="I30" s="436"/>
      <c r="J30" s="436"/>
      <c r="K30" s="436"/>
      <c r="L30" s="436"/>
      <c r="M30" s="436"/>
      <c r="N30" s="436"/>
      <c r="O30" s="436"/>
      <c r="P30" s="436"/>
      <c r="Q30" s="436"/>
      <c r="R30" s="436"/>
      <c r="S30" s="436"/>
      <c r="T30" s="436"/>
      <c r="U30" s="436"/>
      <c r="V30" s="436"/>
      <c r="W30" s="432"/>
      <c r="X30" s="432"/>
      <c r="Y30" s="432"/>
      <c r="Z30" s="432"/>
      <c r="AA30" s="432"/>
      <c r="AB30" s="432"/>
      <c r="AC30" s="432"/>
      <c r="AD30" s="432"/>
      <c r="AE30" s="432"/>
      <c r="AF30" s="432"/>
      <c r="AG30" s="432"/>
      <c r="AH30" s="432"/>
      <c r="AI30" s="432"/>
      <c r="AJ30" s="432"/>
      <c r="AK30" s="432"/>
      <c r="AL30" s="432"/>
      <c r="AM30" s="432"/>
      <c r="AN30" s="432"/>
      <c r="AO30" s="432"/>
      <c r="AP30" s="432"/>
      <c r="AQ30" s="432"/>
      <c r="AR30" s="432"/>
      <c r="AS30" s="432"/>
      <c r="AT30" s="432"/>
      <c r="AU30" s="432"/>
      <c r="AV30" s="432"/>
      <c r="AW30" s="432"/>
      <c r="AX30" s="432"/>
      <c r="AY30" s="432"/>
      <c r="AZ30" s="432"/>
      <c r="BA30" s="432"/>
      <c r="BB30" s="432"/>
      <c r="BC30" s="432"/>
      <c r="BD30" s="432"/>
      <c r="BE30" s="432"/>
      <c r="BF30" s="432"/>
      <c r="BG30" s="432"/>
      <c r="BH30" s="432"/>
      <c r="BI30" s="432"/>
      <c r="BJ30" s="432"/>
      <c r="BK30" s="432"/>
      <c r="BL30" s="432"/>
      <c r="BM30" s="432"/>
      <c r="BN30" s="432"/>
      <c r="BO30" s="432"/>
      <c r="BP30" s="432"/>
      <c r="BQ30" s="432"/>
      <c r="BR30" s="432"/>
      <c r="BS30" s="432"/>
      <c r="BT30" s="432"/>
      <c r="BU30" s="432"/>
      <c r="BV30" s="432"/>
    </row>
    <row r="31" spans="1:74" s="5" customFormat="1" ht="255" hidden="1" customHeight="1" outlineLevel="1">
      <c r="A31" s="10">
        <v>14</v>
      </c>
      <c r="B31" s="320" t="s">
        <v>946</v>
      </c>
      <c r="C31" s="280" t="s">
        <v>202</v>
      </c>
      <c r="D31" s="320" t="s">
        <v>946</v>
      </c>
      <c r="E31" s="280" t="s">
        <v>947</v>
      </c>
      <c r="F31" s="314" t="s">
        <v>948</v>
      </c>
      <c r="G31" s="314" t="s">
        <v>949</v>
      </c>
      <c r="H31" s="283" t="s">
        <v>128</v>
      </c>
      <c r="I31" s="284" t="s">
        <v>132</v>
      </c>
      <c r="J31" s="68" t="str">
        <f t="array" ref="J31">INDEX(evaluacion,MATCH(H31&amp;I31,impacto&amp;probabilidad,0))</f>
        <v>15 = Zona de riesgo extrema. Evitar el riesgo. Reducir el riesgo, Compartir o transferir.</v>
      </c>
      <c r="K31" s="9" t="s">
        <v>163</v>
      </c>
      <c r="L31" s="9" t="s">
        <v>19</v>
      </c>
      <c r="M31" s="353" t="s">
        <v>954</v>
      </c>
      <c r="N31" s="303" t="str">
        <f t="array" aca="1" ref="N31" ca="1">OFFSET(valoracion,MATCH(J31&amp;K31&amp;L31,evaluacion2&amp;controles&amp;tipo,0),0)</f>
        <v>9 = Zona de riesgo alta. Reducir el riesgo. Evitar el riesgo compartir o transferir.</v>
      </c>
      <c r="O31" s="54" t="s">
        <v>217</v>
      </c>
      <c r="P31" s="83" t="s">
        <v>955</v>
      </c>
      <c r="Q31" s="84" t="s">
        <v>956</v>
      </c>
      <c r="R31" s="85" t="s">
        <v>273</v>
      </c>
      <c r="S31" s="94" t="s">
        <v>957</v>
      </c>
      <c r="T31" s="86">
        <v>1</v>
      </c>
      <c r="U31" s="87" t="s">
        <v>257</v>
      </c>
      <c r="V31" s="265" t="s">
        <v>1027</v>
      </c>
      <c r="W31" s="432"/>
      <c r="X31" s="432"/>
      <c r="Y31" s="432"/>
      <c r="Z31" s="432"/>
      <c r="AA31" s="432"/>
      <c r="AB31" s="432"/>
      <c r="AC31" s="432"/>
      <c r="AD31" s="432"/>
      <c r="AE31" s="432"/>
      <c r="AF31" s="432"/>
      <c r="AG31" s="432"/>
      <c r="AH31" s="432"/>
      <c r="AI31" s="432"/>
      <c r="AJ31" s="432"/>
      <c r="AK31" s="432"/>
      <c r="AL31" s="432"/>
      <c r="AM31" s="432"/>
      <c r="AN31" s="432"/>
      <c r="AO31" s="432"/>
      <c r="AP31" s="432"/>
      <c r="AQ31" s="432"/>
      <c r="AR31" s="432"/>
      <c r="AS31" s="432"/>
      <c r="AT31" s="432"/>
      <c r="AU31" s="432"/>
      <c r="AV31" s="432"/>
      <c r="AW31" s="432"/>
      <c r="AX31" s="432"/>
      <c r="AY31" s="432"/>
      <c r="AZ31" s="432"/>
      <c r="BA31" s="432"/>
      <c r="BB31" s="432"/>
      <c r="BC31" s="432"/>
      <c r="BD31" s="432"/>
      <c r="BE31" s="432"/>
      <c r="BF31" s="432"/>
      <c r="BG31" s="432"/>
      <c r="BH31" s="432"/>
      <c r="BI31" s="432"/>
      <c r="BJ31" s="432"/>
      <c r="BK31" s="432"/>
      <c r="BL31" s="432"/>
      <c r="BM31" s="432"/>
      <c r="BN31" s="432"/>
      <c r="BO31" s="432"/>
      <c r="BP31" s="432"/>
      <c r="BQ31" s="432"/>
      <c r="BR31" s="432"/>
      <c r="BS31" s="432"/>
      <c r="BT31" s="432"/>
      <c r="BU31" s="432"/>
      <c r="BV31" s="432"/>
    </row>
    <row r="32" spans="1:74" s="5" customFormat="1" ht="229.5" hidden="1" customHeight="1" outlineLevel="1">
      <c r="A32" s="282">
        <v>15</v>
      </c>
      <c r="B32" s="83" t="s">
        <v>706</v>
      </c>
      <c r="C32" s="280" t="s">
        <v>204</v>
      </c>
      <c r="D32" s="83" t="s">
        <v>950</v>
      </c>
      <c r="E32" s="79" t="s">
        <v>951</v>
      </c>
      <c r="F32" s="314" t="s">
        <v>952</v>
      </c>
      <c r="G32" s="314" t="s">
        <v>953</v>
      </c>
      <c r="H32" s="283" t="s">
        <v>123</v>
      </c>
      <c r="I32" s="284" t="s">
        <v>132</v>
      </c>
      <c r="J32" s="68" t="str">
        <f t="array" ref="J32">INDEX(evaluacion,MATCH(H32&amp;I32,impacto&amp;probabilidad,0))</f>
        <v>9 = Zona de riesgo alta. Reducir el riesgo. Evitar el riesgo compartir o transferir.</v>
      </c>
      <c r="K32" s="9" t="s">
        <v>163</v>
      </c>
      <c r="L32" s="9" t="s">
        <v>19</v>
      </c>
      <c r="M32" s="297" t="s">
        <v>707</v>
      </c>
      <c r="N32" s="68" t="str">
        <f t="array" aca="1" ref="N32" ca="1">OFFSET(valoracion,MATCH(J32&amp;K32&amp;L32,evaluacion2&amp;controles&amp;tipo,0),0)</f>
        <v>3 = Zona de riesgo moderada. Asumir el riesgo. Reducir el Riesgo.</v>
      </c>
      <c r="O32" s="54" t="s">
        <v>217</v>
      </c>
      <c r="P32" s="83" t="s">
        <v>663</v>
      </c>
      <c r="Q32" s="84" t="s">
        <v>660</v>
      </c>
      <c r="R32" s="85" t="s">
        <v>275</v>
      </c>
      <c r="S32" s="89" t="s">
        <v>276</v>
      </c>
      <c r="T32" s="86">
        <v>1</v>
      </c>
      <c r="U32" s="87" t="s">
        <v>257</v>
      </c>
      <c r="V32" s="265" t="s">
        <v>1028</v>
      </c>
      <c r="W32" s="432"/>
      <c r="X32" s="432"/>
      <c r="Y32" s="432"/>
      <c r="Z32" s="432"/>
      <c r="AA32" s="432"/>
      <c r="AB32" s="432"/>
      <c r="AC32" s="432"/>
      <c r="AD32" s="432"/>
      <c r="AE32" s="432"/>
      <c r="AF32" s="432"/>
      <c r="AG32" s="432"/>
      <c r="AH32" s="432"/>
      <c r="AI32" s="432"/>
      <c r="AJ32" s="432"/>
      <c r="AK32" s="432"/>
      <c r="AL32" s="432"/>
      <c r="AM32" s="432"/>
      <c r="AN32" s="432"/>
      <c r="AO32" s="432"/>
      <c r="AP32" s="432"/>
      <c r="AQ32" s="432"/>
      <c r="AR32" s="432"/>
      <c r="AS32" s="432"/>
      <c r="AT32" s="432"/>
      <c r="AU32" s="432"/>
      <c r="AV32" s="432"/>
      <c r="AW32" s="432"/>
      <c r="AX32" s="432"/>
      <c r="AY32" s="432"/>
      <c r="AZ32" s="432"/>
      <c r="BA32" s="432"/>
      <c r="BB32" s="432"/>
      <c r="BC32" s="432"/>
      <c r="BD32" s="432"/>
      <c r="BE32" s="432"/>
      <c r="BF32" s="432"/>
      <c r="BG32" s="432"/>
      <c r="BH32" s="432"/>
      <c r="BI32" s="432"/>
      <c r="BJ32" s="432"/>
      <c r="BK32" s="432"/>
      <c r="BL32" s="432"/>
      <c r="BM32" s="432"/>
      <c r="BN32" s="432"/>
      <c r="BO32" s="432"/>
      <c r="BP32" s="432"/>
      <c r="BQ32" s="432"/>
      <c r="BR32" s="432"/>
      <c r="BS32" s="432"/>
      <c r="BT32" s="432"/>
      <c r="BU32" s="432"/>
      <c r="BV32" s="432"/>
    </row>
    <row r="33" spans="1:74" s="5" customFormat="1" ht="273" hidden="1" customHeight="1" outlineLevel="1">
      <c r="A33" s="280">
        <v>16</v>
      </c>
      <c r="B33" s="94" t="s">
        <v>655</v>
      </c>
      <c r="C33" s="280" t="s">
        <v>206</v>
      </c>
      <c r="D33" s="83" t="s">
        <v>656</v>
      </c>
      <c r="E33" s="280" t="s">
        <v>657</v>
      </c>
      <c r="F33" s="314" t="s">
        <v>658</v>
      </c>
      <c r="G33" s="314" t="s">
        <v>659</v>
      </c>
      <c r="H33" s="281" t="s">
        <v>127</v>
      </c>
      <c r="I33" s="354" t="s">
        <v>134</v>
      </c>
      <c r="J33" s="355" t="str">
        <f t="array" ref="J33">INDEX(evaluacion,MATCH(H33&amp;I33,impacto&amp;probabilidad,0))</f>
        <v>4 = Zona de riesgo alta. Reducir el riesgo. Evitar el riesgo compartir o transferir.</v>
      </c>
      <c r="K33" s="356" t="s">
        <v>163</v>
      </c>
      <c r="L33" s="356" t="s">
        <v>19</v>
      </c>
      <c r="M33" s="298" t="s">
        <v>661</v>
      </c>
      <c r="N33" s="355" t="str">
        <f t="array" aca="1" ref="N33" ca="1">OFFSET(valoracion,MATCH(J33&amp;K33&amp;L33,evaluacion2&amp;controles&amp;tipo,0),0)</f>
        <v>4 = Zona de riesgo alta. Reducir el riesgo. Evitar el riesgo compartir o transferir.</v>
      </c>
      <c r="O33" s="83" t="s">
        <v>217</v>
      </c>
      <c r="P33" s="299" t="s">
        <v>662</v>
      </c>
      <c r="Q33" s="84" t="s">
        <v>660</v>
      </c>
      <c r="R33" s="85" t="s">
        <v>275</v>
      </c>
      <c r="S33" s="106" t="s">
        <v>279</v>
      </c>
      <c r="T33" s="352">
        <v>0</v>
      </c>
      <c r="U33" s="87" t="s">
        <v>243</v>
      </c>
      <c r="V33" s="265" t="s">
        <v>1029</v>
      </c>
      <c r="W33" s="432"/>
      <c r="X33" s="432"/>
      <c r="Y33" s="432"/>
      <c r="Z33" s="432"/>
      <c r="AA33" s="432"/>
      <c r="AB33" s="432"/>
      <c r="AC33" s="432"/>
      <c r="AD33" s="432"/>
      <c r="AE33" s="432"/>
      <c r="AF33" s="432"/>
      <c r="AG33" s="432"/>
      <c r="AH33" s="432"/>
      <c r="AI33" s="432"/>
      <c r="AJ33" s="432"/>
      <c r="AK33" s="432"/>
      <c r="AL33" s="432"/>
      <c r="AM33" s="432"/>
      <c r="AN33" s="432"/>
      <c r="AO33" s="432"/>
      <c r="AP33" s="432"/>
      <c r="AQ33" s="432"/>
      <c r="AR33" s="432"/>
      <c r="AS33" s="432"/>
      <c r="AT33" s="432"/>
      <c r="AU33" s="432"/>
      <c r="AV33" s="432"/>
      <c r="AW33" s="432"/>
      <c r="AX33" s="432"/>
      <c r="AY33" s="432"/>
      <c r="AZ33" s="432"/>
      <c r="BA33" s="432"/>
      <c r="BB33" s="432"/>
      <c r="BC33" s="432"/>
      <c r="BD33" s="432"/>
      <c r="BE33" s="432"/>
      <c r="BF33" s="432"/>
      <c r="BG33" s="432"/>
      <c r="BH33" s="432"/>
      <c r="BI33" s="432"/>
      <c r="BJ33" s="432"/>
      <c r="BK33" s="432"/>
      <c r="BL33" s="432"/>
      <c r="BM33" s="432"/>
      <c r="BN33" s="432"/>
      <c r="BO33" s="432"/>
      <c r="BP33" s="432"/>
      <c r="BQ33" s="432"/>
      <c r="BR33" s="432"/>
      <c r="BS33" s="432"/>
      <c r="BT33" s="432"/>
      <c r="BU33" s="432"/>
      <c r="BV33" s="432"/>
    </row>
    <row r="34" spans="1:74" s="5" customFormat="1" ht="12.75" hidden="1" customHeight="1" outlineLevel="1">
      <c r="A34" s="10"/>
      <c r="B34" s="10"/>
      <c r="C34" s="77"/>
      <c r="D34" s="10"/>
      <c r="E34" s="10"/>
      <c r="F34" s="75"/>
      <c r="G34" s="75"/>
      <c r="H34" s="56"/>
      <c r="I34" s="23"/>
      <c r="J34" s="68"/>
      <c r="K34" s="9"/>
      <c r="L34" s="9"/>
      <c r="M34" s="9"/>
      <c r="N34" s="68"/>
      <c r="O34" s="6"/>
      <c r="P34" s="54"/>
      <c r="Q34" s="14"/>
      <c r="R34" s="9"/>
      <c r="S34" s="9"/>
      <c r="T34" s="9"/>
      <c r="U34" s="7"/>
      <c r="V34" s="18"/>
      <c r="W34" s="432"/>
      <c r="X34" s="432"/>
      <c r="Y34" s="432"/>
      <c r="Z34" s="432"/>
      <c r="AA34" s="432"/>
      <c r="AB34" s="432"/>
      <c r="AC34" s="432"/>
      <c r="AD34" s="432"/>
      <c r="AE34" s="432"/>
      <c r="AF34" s="432"/>
      <c r="AG34" s="432"/>
      <c r="AH34" s="432"/>
      <c r="AI34" s="432"/>
      <c r="AJ34" s="432"/>
      <c r="AK34" s="432"/>
      <c r="AL34" s="432"/>
      <c r="AM34" s="432"/>
      <c r="AN34" s="432"/>
      <c r="AO34" s="432"/>
      <c r="AP34" s="432"/>
      <c r="AQ34" s="432"/>
      <c r="AR34" s="432"/>
      <c r="AS34" s="432"/>
      <c r="AT34" s="432"/>
      <c r="AU34" s="432"/>
      <c r="AV34" s="432"/>
      <c r="AW34" s="432"/>
      <c r="AX34" s="432"/>
      <c r="AY34" s="432"/>
      <c r="AZ34" s="432"/>
      <c r="BA34" s="432"/>
      <c r="BB34" s="432"/>
      <c r="BC34" s="432"/>
      <c r="BD34" s="432"/>
      <c r="BE34" s="432"/>
      <c r="BF34" s="432"/>
      <c r="BG34" s="432"/>
      <c r="BH34" s="432"/>
      <c r="BI34" s="432"/>
      <c r="BJ34" s="432"/>
      <c r="BK34" s="432"/>
      <c r="BL34" s="432"/>
      <c r="BM34" s="432"/>
      <c r="BN34" s="432"/>
      <c r="BO34" s="432"/>
      <c r="BP34" s="432"/>
      <c r="BQ34" s="432"/>
      <c r="BR34" s="432"/>
      <c r="BS34" s="432"/>
      <c r="BT34" s="432"/>
      <c r="BU34" s="432"/>
      <c r="BV34" s="432"/>
    </row>
    <row r="35" spans="1:74" s="5" customFormat="1" ht="27.75" customHeight="1" collapsed="1">
      <c r="A35" s="435" t="s">
        <v>195</v>
      </c>
      <c r="B35" s="435"/>
      <c r="C35" s="435"/>
      <c r="D35" s="435"/>
      <c r="E35" s="435"/>
      <c r="F35" s="435"/>
      <c r="G35" s="435"/>
      <c r="H35" s="436" t="s">
        <v>597</v>
      </c>
      <c r="I35" s="436"/>
      <c r="J35" s="436"/>
      <c r="K35" s="436"/>
      <c r="L35" s="436"/>
      <c r="M35" s="436"/>
      <c r="N35" s="436"/>
      <c r="O35" s="436"/>
      <c r="P35" s="436"/>
      <c r="Q35" s="436"/>
      <c r="R35" s="436"/>
      <c r="S35" s="436"/>
      <c r="T35" s="436"/>
      <c r="U35" s="436"/>
      <c r="V35" s="436"/>
      <c r="W35" s="432"/>
      <c r="X35" s="432"/>
      <c r="Y35" s="432"/>
      <c r="Z35" s="432"/>
      <c r="AA35" s="432"/>
      <c r="AB35" s="432"/>
      <c r="AC35" s="432"/>
      <c r="AD35" s="432"/>
      <c r="AE35" s="432"/>
      <c r="AF35" s="432"/>
      <c r="AG35" s="432"/>
      <c r="AH35" s="432"/>
      <c r="AI35" s="432"/>
      <c r="AJ35" s="432"/>
      <c r="AK35" s="432"/>
      <c r="AL35" s="432"/>
      <c r="AM35" s="432"/>
      <c r="AN35" s="432"/>
      <c r="AO35" s="432"/>
      <c r="AP35" s="432"/>
      <c r="AQ35" s="432"/>
      <c r="AR35" s="432"/>
      <c r="AS35" s="432"/>
      <c r="AT35" s="432"/>
      <c r="AU35" s="432"/>
      <c r="AV35" s="432"/>
      <c r="AW35" s="432"/>
      <c r="AX35" s="432"/>
      <c r="AY35" s="432"/>
      <c r="AZ35" s="432"/>
      <c r="BA35" s="432"/>
      <c r="BB35" s="432"/>
      <c r="BC35" s="432"/>
      <c r="BD35" s="432"/>
      <c r="BE35" s="432"/>
      <c r="BF35" s="432"/>
      <c r="BG35" s="432"/>
      <c r="BH35" s="432"/>
      <c r="BI35" s="432"/>
      <c r="BJ35" s="432"/>
      <c r="BK35" s="432"/>
      <c r="BL35" s="432"/>
      <c r="BM35" s="432"/>
      <c r="BN35" s="432"/>
      <c r="BO35" s="432"/>
      <c r="BP35" s="432"/>
      <c r="BQ35" s="432"/>
      <c r="BR35" s="432"/>
      <c r="BS35" s="432"/>
      <c r="BT35" s="432"/>
      <c r="BU35" s="432"/>
      <c r="BV35" s="432"/>
    </row>
    <row r="36" spans="1:74" s="5" customFormat="1" ht="225" hidden="1" customHeight="1" outlineLevel="1">
      <c r="A36" s="10">
        <v>17</v>
      </c>
      <c r="B36" s="83" t="s">
        <v>763</v>
      </c>
      <c r="C36" s="280" t="s">
        <v>204</v>
      </c>
      <c r="D36" s="83" t="s">
        <v>627</v>
      </c>
      <c r="E36" s="286" t="s">
        <v>766</v>
      </c>
      <c r="F36" s="314" t="s">
        <v>768</v>
      </c>
      <c r="G36" s="314" t="s">
        <v>767</v>
      </c>
      <c r="H36" s="56" t="s">
        <v>127</v>
      </c>
      <c r="I36" s="23" t="s">
        <v>124</v>
      </c>
      <c r="J36" s="68" t="str">
        <f t="array" ref="J36">INDEX(evaluacion,MATCH(H36&amp;I36,impacto&amp;probabilidad,0))</f>
        <v>8 = Zona de riesgo alta. Reducir el riesgo. Evitar el riesgo compartir o transferir.</v>
      </c>
      <c r="K36" s="9" t="s">
        <v>163</v>
      </c>
      <c r="L36" s="9" t="s">
        <v>19</v>
      </c>
      <c r="M36" s="82" t="s">
        <v>841</v>
      </c>
      <c r="N36" s="68" t="str">
        <f t="array" aca="1" ref="N36" ca="1">OFFSET(valoracion,MATCH(J36&amp;K36&amp;L36,evaluacion2&amp;controles&amp;tipo,0),0)</f>
        <v>4 = Zona de riesgo baja. Asumir el riesgo</v>
      </c>
      <c r="O36" s="83" t="s">
        <v>280</v>
      </c>
      <c r="P36" s="83" t="s">
        <v>628</v>
      </c>
      <c r="Q36" s="84" t="s">
        <v>629</v>
      </c>
      <c r="R36" s="92" t="s">
        <v>281</v>
      </c>
      <c r="S36" s="82" t="s">
        <v>630</v>
      </c>
      <c r="T36" s="86">
        <v>1</v>
      </c>
      <c r="U36" s="87" t="s">
        <v>257</v>
      </c>
      <c r="V36" s="275" t="s">
        <v>1017</v>
      </c>
      <c r="W36" s="432"/>
      <c r="X36" s="432"/>
      <c r="Y36" s="432"/>
      <c r="Z36" s="432"/>
      <c r="AA36" s="432"/>
      <c r="AB36" s="432"/>
      <c r="AC36" s="432"/>
      <c r="AD36" s="432"/>
      <c r="AE36" s="432"/>
      <c r="AF36" s="432"/>
      <c r="AG36" s="432"/>
      <c r="AH36" s="432"/>
      <c r="AI36" s="432"/>
      <c r="AJ36" s="432"/>
      <c r="AK36" s="432"/>
      <c r="AL36" s="432"/>
      <c r="AM36" s="432"/>
      <c r="AN36" s="432"/>
      <c r="AO36" s="432"/>
      <c r="AP36" s="432"/>
      <c r="AQ36" s="432"/>
      <c r="AR36" s="432"/>
      <c r="AS36" s="432"/>
      <c r="AT36" s="432"/>
      <c r="AU36" s="432"/>
      <c r="AV36" s="432"/>
      <c r="AW36" s="432"/>
      <c r="AX36" s="432"/>
      <c r="AY36" s="432"/>
      <c r="AZ36" s="432"/>
      <c r="BA36" s="432"/>
      <c r="BB36" s="432"/>
      <c r="BC36" s="432"/>
      <c r="BD36" s="432"/>
      <c r="BE36" s="432"/>
      <c r="BF36" s="432"/>
      <c r="BG36" s="432"/>
      <c r="BH36" s="432"/>
      <c r="BI36" s="432"/>
      <c r="BJ36" s="432"/>
      <c r="BK36" s="432"/>
      <c r="BL36" s="432"/>
      <c r="BM36" s="432"/>
      <c r="BN36" s="432"/>
      <c r="BO36" s="432"/>
      <c r="BP36" s="432"/>
      <c r="BQ36" s="432"/>
      <c r="BR36" s="432"/>
      <c r="BS36" s="432"/>
      <c r="BT36" s="432"/>
      <c r="BU36" s="432"/>
      <c r="BV36" s="432"/>
    </row>
    <row r="37" spans="1:74" s="5" customFormat="1" ht="183" hidden="1" customHeight="1" outlineLevel="1">
      <c r="A37" s="10">
        <v>18</v>
      </c>
      <c r="B37" s="83" t="s">
        <v>764</v>
      </c>
      <c r="C37" s="287" t="s">
        <v>204</v>
      </c>
      <c r="D37" s="83" t="s">
        <v>769</v>
      </c>
      <c r="E37" s="280" t="s">
        <v>770</v>
      </c>
      <c r="F37" s="314" t="s">
        <v>631</v>
      </c>
      <c r="G37" s="314" t="s">
        <v>771</v>
      </c>
      <c r="H37" s="56" t="s">
        <v>126</v>
      </c>
      <c r="I37" s="23" t="s">
        <v>132</v>
      </c>
      <c r="J37" s="68" t="str">
        <f t="array" ref="J37">INDEX(evaluacion,MATCH(H37&amp;I37,impacto&amp;probabilidad,0))</f>
        <v>6 = Zona de riesgo moderada. Asumir el riesgo. Reducir el Riesgo.</v>
      </c>
      <c r="K37" s="9" t="s">
        <v>163</v>
      </c>
      <c r="L37" s="9" t="s">
        <v>19</v>
      </c>
      <c r="M37" s="82" t="s">
        <v>632</v>
      </c>
      <c r="N37" s="68" t="str">
        <f t="array" aca="1" ref="N37" ca="1">OFFSET(valoracion,MATCH(J37&amp;K37&amp;L37,evaluacion2&amp;controles&amp;tipo,0),0)</f>
        <v>2 = Zona de riesgo baja. Asumir el riesgo</v>
      </c>
      <c r="O37" s="83" t="s">
        <v>280</v>
      </c>
      <c r="P37" s="83" t="s">
        <v>772</v>
      </c>
      <c r="Q37" s="84" t="s">
        <v>633</v>
      </c>
      <c r="R37" s="85" t="s">
        <v>281</v>
      </c>
      <c r="S37" s="82" t="s">
        <v>634</v>
      </c>
      <c r="T37" s="86">
        <v>1</v>
      </c>
      <c r="U37" s="87" t="s">
        <v>257</v>
      </c>
      <c r="V37" s="386" t="s">
        <v>1018</v>
      </c>
      <c r="W37" s="432"/>
      <c r="X37" s="432"/>
      <c r="Y37" s="432"/>
      <c r="Z37" s="432"/>
      <c r="AA37" s="432"/>
      <c r="AB37" s="432"/>
      <c r="AC37" s="432"/>
      <c r="AD37" s="432"/>
      <c r="AE37" s="432"/>
      <c r="AF37" s="432"/>
      <c r="AG37" s="432"/>
      <c r="AH37" s="432"/>
      <c r="AI37" s="432"/>
      <c r="AJ37" s="432"/>
      <c r="AK37" s="432"/>
      <c r="AL37" s="432"/>
      <c r="AM37" s="432"/>
      <c r="AN37" s="432"/>
      <c r="AO37" s="432"/>
      <c r="AP37" s="432"/>
      <c r="AQ37" s="432"/>
      <c r="AR37" s="432"/>
      <c r="AS37" s="432"/>
      <c r="AT37" s="432"/>
      <c r="AU37" s="432"/>
      <c r="AV37" s="432"/>
      <c r="AW37" s="432"/>
      <c r="AX37" s="432"/>
      <c r="AY37" s="432"/>
      <c r="AZ37" s="432"/>
      <c r="BA37" s="432"/>
      <c r="BB37" s="432"/>
      <c r="BC37" s="432"/>
      <c r="BD37" s="432"/>
      <c r="BE37" s="432"/>
      <c r="BF37" s="432"/>
      <c r="BG37" s="432"/>
      <c r="BH37" s="432"/>
      <c r="BI37" s="432"/>
      <c r="BJ37" s="432"/>
      <c r="BK37" s="432"/>
      <c r="BL37" s="432"/>
      <c r="BM37" s="432"/>
      <c r="BN37" s="432"/>
      <c r="BO37" s="432"/>
      <c r="BP37" s="432"/>
      <c r="BQ37" s="432"/>
      <c r="BR37" s="432"/>
      <c r="BS37" s="432"/>
      <c r="BT37" s="432"/>
      <c r="BU37" s="432"/>
      <c r="BV37" s="432"/>
    </row>
    <row r="38" spans="1:74" s="5" customFormat="1" ht="183.75" hidden="1" customHeight="1" outlineLevel="1">
      <c r="A38" s="10">
        <v>19</v>
      </c>
      <c r="B38" s="90" t="s">
        <v>687</v>
      </c>
      <c r="C38" s="306" t="s">
        <v>206</v>
      </c>
      <c r="D38" s="90" t="s">
        <v>664</v>
      </c>
      <c r="E38" s="322" t="s">
        <v>665</v>
      </c>
      <c r="F38" s="323" t="s">
        <v>666</v>
      </c>
      <c r="G38" s="307" t="s">
        <v>667</v>
      </c>
      <c r="H38" s="56" t="s">
        <v>127</v>
      </c>
      <c r="I38" s="23" t="s">
        <v>124</v>
      </c>
      <c r="J38" s="68" t="str">
        <f t="array" ref="J38">INDEX(evaluacion,MATCH(H38&amp;I38,impacto&amp;probabilidad,0))</f>
        <v>8 = Zona de riesgo alta. Reducir el riesgo. Evitar el riesgo compartir o transferir.</v>
      </c>
      <c r="K38" s="9" t="s">
        <v>163</v>
      </c>
      <c r="L38" s="9" t="s">
        <v>19</v>
      </c>
      <c r="M38" s="82" t="s">
        <v>668</v>
      </c>
      <c r="N38" s="68" t="str">
        <f t="array" aca="1" ref="N38" ca="1">OFFSET(valoracion,MATCH(J38&amp;K38&amp;L38,evaluacion2&amp;controles&amp;tipo,0),0)</f>
        <v>4 = Zona de riesgo baja. Asumir el riesgo</v>
      </c>
      <c r="O38" s="83" t="s">
        <v>280</v>
      </c>
      <c r="P38" s="83" t="s">
        <v>669</v>
      </c>
      <c r="Q38" s="84" t="s">
        <v>670</v>
      </c>
      <c r="R38" s="92" t="s">
        <v>282</v>
      </c>
      <c r="S38" s="82" t="s">
        <v>283</v>
      </c>
      <c r="T38" s="86">
        <v>0</v>
      </c>
      <c r="U38" s="87" t="s">
        <v>698</v>
      </c>
      <c r="V38" s="266"/>
      <c r="W38" s="432"/>
      <c r="X38" s="432"/>
      <c r="Y38" s="432"/>
      <c r="Z38" s="432"/>
      <c r="AA38" s="432"/>
      <c r="AB38" s="432"/>
      <c r="AC38" s="432"/>
      <c r="AD38" s="432"/>
      <c r="AE38" s="432"/>
      <c r="AF38" s="432"/>
      <c r="AG38" s="432"/>
      <c r="AH38" s="432"/>
      <c r="AI38" s="432"/>
      <c r="AJ38" s="432"/>
      <c r="AK38" s="432"/>
      <c r="AL38" s="432"/>
      <c r="AM38" s="432"/>
      <c r="AN38" s="432"/>
      <c r="AO38" s="432"/>
      <c r="AP38" s="432"/>
      <c r="AQ38" s="432"/>
      <c r="AR38" s="432"/>
      <c r="AS38" s="432"/>
      <c r="AT38" s="432"/>
      <c r="AU38" s="432"/>
      <c r="AV38" s="432"/>
      <c r="AW38" s="432"/>
      <c r="AX38" s="432"/>
      <c r="AY38" s="432"/>
      <c r="AZ38" s="432"/>
      <c r="BA38" s="432"/>
      <c r="BB38" s="432"/>
      <c r="BC38" s="432"/>
      <c r="BD38" s="432"/>
      <c r="BE38" s="432"/>
      <c r="BF38" s="432"/>
      <c r="BG38" s="432"/>
      <c r="BH38" s="432"/>
      <c r="BI38" s="432"/>
      <c r="BJ38" s="432"/>
      <c r="BK38" s="432"/>
      <c r="BL38" s="432"/>
      <c r="BM38" s="432"/>
      <c r="BN38" s="432"/>
      <c r="BO38" s="432"/>
      <c r="BP38" s="432"/>
      <c r="BQ38" s="432"/>
      <c r="BR38" s="432"/>
      <c r="BS38" s="432"/>
      <c r="BT38" s="432"/>
      <c r="BU38" s="432"/>
      <c r="BV38" s="432"/>
    </row>
    <row r="39" spans="1:74" s="5" customFormat="1" ht="162" hidden="1" customHeight="1" outlineLevel="1">
      <c r="A39" s="10">
        <v>20</v>
      </c>
      <c r="B39" s="315" t="s">
        <v>686</v>
      </c>
      <c r="C39" s="315" t="s">
        <v>206</v>
      </c>
      <c r="D39" s="266" t="s">
        <v>694</v>
      </c>
      <c r="E39" s="325" t="s">
        <v>689</v>
      </c>
      <c r="F39" s="325" t="s">
        <v>690</v>
      </c>
      <c r="G39" s="306" t="s">
        <v>688</v>
      </c>
      <c r="H39" s="56" t="s">
        <v>127</v>
      </c>
      <c r="I39" s="293" t="s">
        <v>124</v>
      </c>
      <c r="J39" s="294" t="s">
        <v>691</v>
      </c>
      <c r="K39" s="17" t="s">
        <v>692</v>
      </c>
      <c r="L39" s="17" t="s">
        <v>19</v>
      </c>
      <c r="M39" s="17" t="s">
        <v>693</v>
      </c>
      <c r="N39" s="295" t="s">
        <v>695</v>
      </c>
      <c r="O39" s="54" t="s">
        <v>217</v>
      </c>
      <c r="P39" s="54" t="s">
        <v>696</v>
      </c>
      <c r="Q39" s="18" t="s">
        <v>697</v>
      </c>
      <c r="R39" s="324" t="s">
        <v>282</v>
      </c>
      <c r="S39" s="17" t="s">
        <v>283</v>
      </c>
      <c r="T39" s="288">
        <v>0</v>
      </c>
      <c r="U39" s="19" t="s">
        <v>698</v>
      </c>
      <c r="V39" s="266"/>
      <c r="W39" s="432"/>
      <c r="X39" s="432"/>
      <c r="Y39" s="432"/>
      <c r="Z39" s="432"/>
      <c r="AA39" s="432"/>
      <c r="AB39" s="432"/>
      <c r="AC39" s="432"/>
      <c r="AD39" s="432"/>
      <c r="AE39" s="432"/>
      <c r="AF39" s="432"/>
      <c r="AG39" s="432"/>
      <c r="AH39" s="432"/>
      <c r="AI39" s="432"/>
      <c r="AJ39" s="432"/>
      <c r="AK39" s="432"/>
      <c r="AL39" s="432"/>
      <c r="AM39" s="432"/>
      <c r="AN39" s="432"/>
      <c r="AO39" s="432"/>
      <c r="AP39" s="432"/>
      <c r="AQ39" s="432"/>
      <c r="AR39" s="432"/>
      <c r="AS39" s="432"/>
      <c r="AT39" s="432"/>
      <c r="AU39" s="432"/>
      <c r="AV39" s="432"/>
      <c r="AW39" s="432"/>
      <c r="AX39" s="432"/>
      <c r="AY39" s="432"/>
      <c r="AZ39" s="432"/>
      <c r="BA39" s="432"/>
      <c r="BB39" s="432"/>
      <c r="BC39" s="432"/>
      <c r="BD39" s="432"/>
      <c r="BE39" s="432"/>
      <c r="BF39" s="432"/>
      <c r="BG39" s="432"/>
      <c r="BH39" s="432"/>
      <c r="BI39" s="432"/>
      <c r="BJ39" s="432"/>
      <c r="BK39" s="432"/>
      <c r="BL39" s="432"/>
      <c r="BM39" s="432"/>
      <c r="BN39" s="432"/>
      <c r="BO39" s="432"/>
      <c r="BP39" s="432"/>
      <c r="BQ39" s="432"/>
      <c r="BR39" s="432"/>
      <c r="BS39" s="432"/>
      <c r="BT39" s="432"/>
      <c r="BU39" s="432"/>
      <c r="BV39" s="432"/>
    </row>
    <row r="40" spans="1:74" s="5" customFormat="1" ht="27.75" customHeight="1" collapsed="1">
      <c r="A40" s="439" t="s">
        <v>619</v>
      </c>
      <c r="B40" s="439"/>
      <c r="C40" s="439"/>
      <c r="D40" s="439"/>
      <c r="E40" s="442"/>
      <c r="F40" s="439"/>
      <c r="G40" s="439"/>
      <c r="H40" s="436" t="s">
        <v>598</v>
      </c>
      <c r="I40" s="436"/>
      <c r="J40" s="436"/>
      <c r="K40" s="436"/>
      <c r="L40" s="436"/>
      <c r="M40" s="436"/>
      <c r="N40" s="436"/>
      <c r="O40" s="436"/>
      <c r="P40" s="436"/>
      <c r="Q40" s="436"/>
      <c r="R40" s="436"/>
      <c r="S40" s="436"/>
      <c r="T40" s="436"/>
      <c r="U40" s="436"/>
      <c r="V40" s="436"/>
      <c r="W40" s="432"/>
      <c r="X40" s="432"/>
      <c r="Y40" s="432"/>
      <c r="Z40" s="432"/>
      <c r="AA40" s="432"/>
      <c r="AB40" s="432"/>
      <c r="AC40" s="432"/>
      <c r="AD40" s="432"/>
      <c r="AE40" s="432"/>
      <c r="AF40" s="432"/>
      <c r="AG40" s="432"/>
      <c r="AH40" s="432"/>
      <c r="AI40" s="432"/>
      <c r="AJ40" s="432"/>
      <c r="AK40" s="432"/>
      <c r="AL40" s="432"/>
      <c r="AM40" s="432"/>
      <c r="AN40" s="432"/>
      <c r="AO40" s="432"/>
      <c r="AP40" s="432"/>
      <c r="AQ40" s="432"/>
      <c r="AR40" s="432"/>
      <c r="AS40" s="432"/>
      <c r="AT40" s="432"/>
      <c r="AU40" s="432"/>
      <c r="AV40" s="432"/>
      <c r="AW40" s="432"/>
      <c r="AX40" s="432"/>
      <c r="AY40" s="432"/>
      <c r="AZ40" s="432"/>
      <c r="BA40" s="432"/>
      <c r="BB40" s="432"/>
      <c r="BC40" s="432"/>
      <c r="BD40" s="432"/>
      <c r="BE40" s="432"/>
      <c r="BF40" s="432"/>
      <c r="BG40" s="432"/>
      <c r="BH40" s="432"/>
      <c r="BI40" s="432"/>
      <c r="BJ40" s="432"/>
      <c r="BK40" s="432"/>
      <c r="BL40" s="432"/>
      <c r="BM40" s="432"/>
      <c r="BN40" s="432"/>
      <c r="BO40" s="432"/>
      <c r="BP40" s="432"/>
      <c r="BQ40" s="432"/>
      <c r="BR40" s="432"/>
      <c r="BS40" s="432"/>
      <c r="BT40" s="432"/>
      <c r="BU40" s="432"/>
      <c r="BV40" s="432"/>
    </row>
    <row r="41" spans="1:74" s="5" customFormat="1" ht="409.5" hidden="1" customHeight="1" outlineLevel="1">
      <c r="A41" s="88">
        <v>21</v>
      </c>
      <c r="B41" s="83" t="s">
        <v>914</v>
      </c>
      <c r="C41" s="279" t="s">
        <v>202</v>
      </c>
      <c r="D41" s="83" t="s">
        <v>915</v>
      </c>
      <c r="E41" s="280" t="s">
        <v>916</v>
      </c>
      <c r="F41" s="314" t="s">
        <v>724</v>
      </c>
      <c r="G41" s="314" t="s">
        <v>725</v>
      </c>
      <c r="H41" s="56" t="s">
        <v>127</v>
      </c>
      <c r="I41" s="23" t="s">
        <v>124</v>
      </c>
      <c r="J41" s="68" t="str">
        <f t="array" ref="J41">INDEX(evaluacion,MATCH(H41&amp;I41,impacto&amp;probabilidad,0))</f>
        <v>8 = Zona de riesgo alta. Reducir el riesgo. Evitar el riesgo compartir o transferir.</v>
      </c>
      <c r="K41" s="17" t="s">
        <v>163</v>
      </c>
      <c r="L41" s="9" t="s">
        <v>19</v>
      </c>
      <c r="M41" s="82" t="s">
        <v>726</v>
      </c>
      <c r="N41" s="68" t="str">
        <f t="array" aca="1" ref="N41" ca="1">OFFSET(valoracion,MATCH(J41&amp;K41&amp;L41,evaluacion2&amp;controles&amp;tipo,0),0)</f>
        <v>4 = Zona de riesgo baja. Asumir el riesgo</v>
      </c>
      <c r="O41" s="83" t="s">
        <v>217</v>
      </c>
      <c r="P41" s="83" t="s">
        <v>295</v>
      </c>
      <c r="Q41" s="84" t="s">
        <v>727</v>
      </c>
      <c r="R41" s="85" t="s">
        <v>296</v>
      </c>
      <c r="S41" s="82" t="s">
        <v>625</v>
      </c>
      <c r="T41" s="86">
        <v>1</v>
      </c>
      <c r="U41" s="87" t="s">
        <v>257</v>
      </c>
      <c r="V41" s="54" t="s">
        <v>1023</v>
      </c>
      <c r="W41" s="432"/>
      <c r="X41" s="432"/>
      <c r="Y41" s="432"/>
      <c r="Z41" s="432"/>
      <c r="AA41" s="432"/>
      <c r="AB41" s="432"/>
      <c r="AC41" s="432"/>
      <c r="AD41" s="432"/>
      <c r="AE41" s="432"/>
      <c r="AF41" s="432"/>
      <c r="AG41" s="432"/>
      <c r="AH41" s="432"/>
      <c r="AI41" s="432"/>
      <c r="AJ41" s="432"/>
      <c r="AK41" s="432"/>
      <c r="AL41" s="432"/>
      <c r="AM41" s="432"/>
      <c r="AN41" s="432"/>
      <c r="AO41" s="432"/>
      <c r="AP41" s="432"/>
      <c r="AQ41" s="432"/>
      <c r="AR41" s="432"/>
      <c r="AS41" s="432"/>
      <c r="AT41" s="432"/>
      <c r="AU41" s="432"/>
      <c r="AV41" s="432"/>
      <c r="AW41" s="432"/>
      <c r="AX41" s="432"/>
      <c r="AY41" s="432"/>
      <c r="AZ41" s="432"/>
      <c r="BA41" s="432"/>
      <c r="BB41" s="432"/>
      <c r="BC41" s="432"/>
      <c r="BD41" s="432"/>
      <c r="BE41" s="432"/>
      <c r="BF41" s="432"/>
      <c r="BG41" s="432"/>
      <c r="BH41" s="432"/>
      <c r="BI41" s="432"/>
      <c r="BJ41" s="432"/>
      <c r="BK41" s="432"/>
      <c r="BL41" s="432"/>
      <c r="BM41" s="432"/>
      <c r="BN41" s="432"/>
      <c r="BO41" s="432"/>
      <c r="BP41" s="432"/>
      <c r="BQ41" s="432"/>
      <c r="BR41" s="432"/>
      <c r="BS41" s="432"/>
      <c r="BT41" s="432"/>
      <c r="BU41" s="432"/>
      <c r="BV41" s="432"/>
    </row>
    <row r="42" spans="1:74" s="5" customFormat="1" ht="409.5" hidden="1" customHeight="1" outlineLevel="1">
      <c r="A42" s="83">
        <v>22</v>
      </c>
      <c r="B42" s="83" t="s">
        <v>728</v>
      </c>
      <c r="C42" s="280" t="s">
        <v>204</v>
      </c>
      <c r="D42" s="83" t="s">
        <v>729</v>
      </c>
      <c r="E42" s="280" t="s">
        <v>917</v>
      </c>
      <c r="F42" s="314" t="s">
        <v>730</v>
      </c>
      <c r="G42" s="314" t="s">
        <v>731</v>
      </c>
      <c r="H42" s="56" t="s">
        <v>123</v>
      </c>
      <c r="I42" s="23" t="s">
        <v>132</v>
      </c>
      <c r="J42" s="68" t="str">
        <f t="array" ref="J42">INDEX(evaluacion,MATCH(H42&amp;I42,impacto&amp;probabilidad,0))</f>
        <v>9 = Zona de riesgo alta. Reducir el riesgo. Evitar el riesgo compartir o transferir.</v>
      </c>
      <c r="K42" s="9" t="s">
        <v>163</v>
      </c>
      <c r="L42" s="9" t="s">
        <v>19</v>
      </c>
      <c r="M42" s="82" t="s">
        <v>732</v>
      </c>
      <c r="N42" s="68" t="str">
        <f t="array" aca="1" ref="N42" ca="1">OFFSET(valoracion,MATCH(J42&amp;K42&amp;L42,evaluacion2&amp;controles&amp;tipo,0),0)</f>
        <v>3 = Zona de riesgo moderada. Asumir el riesgo. Reducir el Riesgo.</v>
      </c>
      <c r="O42" s="83" t="s">
        <v>280</v>
      </c>
      <c r="P42" s="83" t="s">
        <v>733</v>
      </c>
      <c r="Q42" s="84" t="s">
        <v>734</v>
      </c>
      <c r="R42" s="85" t="s">
        <v>296</v>
      </c>
      <c r="S42" s="94" t="s">
        <v>297</v>
      </c>
      <c r="T42" s="86">
        <v>1</v>
      </c>
      <c r="U42" s="87" t="s">
        <v>257</v>
      </c>
      <c r="V42" s="54" t="s">
        <v>1024</v>
      </c>
      <c r="W42" s="432"/>
      <c r="X42" s="432"/>
      <c r="Y42" s="432"/>
      <c r="Z42" s="432"/>
      <c r="AA42" s="432"/>
      <c r="AB42" s="432"/>
      <c r="AC42" s="432"/>
      <c r="AD42" s="432"/>
      <c r="AE42" s="432"/>
      <c r="AF42" s="432"/>
      <c r="AG42" s="432"/>
      <c r="AH42" s="432"/>
      <c r="AI42" s="432"/>
      <c r="AJ42" s="432"/>
      <c r="AK42" s="432"/>
      <c r="AL42" s="432"/>
      <c r="AM42" s="432"/>
      <c r="AN42" s="432"/>
      <c r="AO42" s="432"/>
      <c r="AP42" s="432"/>
      <c r="AQ42" s="432"/>
      <c r="AR42" s="432"/>
      <c r="AS42" s="432"/>
      <c r="AT42" s="432"/>
      <c r="AU42" s="432"/>
      <c r="AV42" s="432"/>
      <c r="AW42" s="432"/>
      <c r="AX42" s="432"/>
      <c r="AY42" s="432"/>
      <c r="AZ42" s="432"/>
      <c r="BA42" s="432"/>
      <c r="BB42" s="432"/>
      <c r="BC42" s="432"/>
      <c r="BD42" s="432"/>
      <c r="BE42" s="432"/>
      <c r="BF42" s="432"/>
      <c r="BG42" s="432"/>
      <c r="BH42" s="432"/>
      <c r="BI42" s="432"/>
      <c r="BJ42" s="432"/>
      <c r="BK42" s="432"/>
      <c r="BL42" s="432"/>
      <c r="BM42" s="432"/>
      <c r="BN42" s="432"/>
      <c r="BO42" s="432"/>
      <c r="BP42" s="432"/>
      <c r="BQ42" s="432"/>
      <c r="BR42" s="432"/>
      <c r="BS42" s="432"/>
      <c r="BT42" s="432"/>
      <c r="BU42" s="432"/>
      <c r="BV42" s="432"/>
    </row>
    <row r="43" spans="1:74" s="5" customFormat="1" ht="409.5" hidden="1" customHeight="1" outlineLevel="1">
      <c r="A43" s="90">
        <v>23</v>
      </c>
      <c r="B43" s="91" t="s">
        <v>918</v>
      </c>
      <c r="C43" s="310" t="s">
        <v>206</v>
      </c>
      <c r="D43" s="90" t="s">
        <v>246</v>
      </c>
      <c r="E43" s="306" t="s">
        <v>592</v>
      </c>
      <c r="F43" s="311" t="s">
        <v>249</v>
      </c>
      <c r="G43" s="311" t="s">
        <v>299</v>
      </c>
      <c r="H43" s="100" t="s">
        <v>128</v>
      </c>
      <c r="I43" s="101" t="s">
        <v>134</v>
      </c>
      <c r="J43" s="102" t="str">
        <f t="array" ref="J43">INDEX(evaluacion,MATCH(H43&amp;I43,impacto&amp;probabilidad,0))</f>
        <v>5 = Zona de riesgo alta. Reducir el riesgo. Evitar el riesgo compartir o transferir.</v>
      </c>
      <c r="K43" s="103" t="s">
        <v>163</v>
      </c>
      <c r="L43" s="103" t="s">
        <v>19</v>
      </c>
      <c r="M43" s="96" t="s">
        <v>226</v>
      </c>
      <c r="N43" s="111" t="str">
        <f t="array" aca="1" ref="N43" ca="1">OFFSET(valoracion,MATCH(J43&amp;K43&amp;L43,evaluacion2&amp;controles&amp;tipo,0),0)</f>
        <v>3 = Zona de riesgo baja. Asumir el riesgo</v>
      </c>
      <c r="O43" s="88" t="s">
        <v>280</v>
      </c>
      <c r="P43" s="96" t="s">
        <v>247</v>
      </c>
      <c r="Q43" s="96" t="s">
        <v>288</v>
      </c>
      <c r="R43" s="92" t="s">
        <v>282</v>
      </c>
      <c r="S43" s="96" t="s">
        <v>298</v>
      </c>
      <c r="T43" s="86">
        <v>0</v>
      </c>
      <c r="U43" s="87" t="s">
        <v>243</v>
      </c>
      <c r="V43" s="266" t="s">
        <v>1025</v>
      </c>
      <c r="W43" s="432"/>
      <c r="X43" s="432"/>
      <c r="Y43" s="432"/>
      <c r="Z43" s="432"/>
      <c r="AA43" s="432"/>
      <c r="AB43" s="432"/>
      <c r="AC43" s="432"/>
      <c r="AD43" s="432"/>
      <c r="AE43" s="432"/>
      <c r="AF43" s="432"/>
      <c r="AG43" s="432"/>
      <c r="AH43" s="432"/>
      <c r="AI43" s="432"/>
      <c r="AJ43" s="432"/>
      <c r="AK43" s="432"/>
      <c r="AL43" s="432"/>
      <c r="AM43" s="432"/>
      <c r="AN43" s="432"/>
      <c r="AO43" s="432"/>
      <c r="AP43" s="432"/>
      <c r="AQ43" s="432"/>
      <c r="AR43" s="432"/>
      <c r="AS43" s="432"/>
      <c r="AT43" s="432"/>
      <c r="AU43" s="432"/>
      <c r="AV43" s="432"/>
      <c r="AW43" s="432"/>
      <c r="AX43" s="432"/>
      <c r="AY43" s="432"/>
      <c r="AZ43" s="432"/>
      <c r="BA43" s="432"/>
      <c r="BB43" s="432"/>
      <c r="BC43" s="432"/>
      <c r="BD43" s="432"/>
      <c r="BE43" s="432"/>
      <c r="BF43" s="432"/>
      <c r="BG43" s="432"/>
      <c r="BH43" s="432"/>
      <c r="BI43" s="432"/>
      <c r="BJ43" s="432"/>
      <c r="BK43" s="432"/>
      <c r="BL43" s="432"/>
      <c r="BM43" s="432"/>
      <c r="BN43" s="432"/>
      <c r="BO43" s="432"/>
      <c r="BP43" s="432"/>
      <c r="BQ43" s="432"/>
      <c r="BR43" s="432"/>
      <c r="BS43" s="432"/>
      <c r="BT43" s="432"/>
      <c r="BU43" s="432"/>
      <c r="BV43" s="432"/>
    </row>
    <row r="44" spans="1:74" s="5" customFormat="1" ht="12.75" hidden="1" customHeight="1" outlineLevel="1">
      <c r="A44" s="10"/>
      <c r="B44" s="10"/>
      <c r="C44" s="77"/>
      <c r="D44" s="10"/>
      <c r="E44" s="10"/>
      <c r="F44" s="75"/>
      <c r="G44" s="75"/>
      <c r="H44" s="56"/>
      <c r="I44" s="23"/>
      <c r="J44" s="68"/>
      <c r="K44" s="9"/>
      <c r="L44" s="9"/>
      <c r="M44" s="9"/>
      <c r="N44" s="68"/>
      <c r="O44" s="6"/>
      <c r="P44" s="6"/>
      <c r="Q44" s="14"/>
      <c r="R44" s="9"/>
      <c r="S44" s="9"/>
      <c r="T44" s="9"/>
      <c r="U44" s="7"/>
      <c r="V44" s="266"/>
      <c r="W44" s="432"/>
      <c r="X44" s="432"/>
      <c r="Y44" s="432"/>
      <c r="Z44" s="432"/>
      <c r="AA44" s="432"/>
      <c r="AB44" s="432"/>
      <c r="AC44" s="432"/>
      <c r="AD44" s="432"/>
      <c r="AE44" s="432"/>
      <c r="AF44" s="432"/>
      <c r="AG44" s="432"/>
      <c r="AH44" s="432"/>
      <c r="AI44" s="432"/>
      <c r="AJ44" s="432"/>
      <c r="AK44" s="432"/>
      <c r="AL44" s="432"/>
      <c r="AM44" s="432"/>
      <c r="AN44" s="432"/>
      <c r="AO44" s="432"/>
      <c r="AP44" s="432"/>
      <c r="AQ44" s="432"/>
      <c r="AR44" s="432"/>
      <c r="AS44" s="432"/>
      <c r="AT44" s="432"/>
      <c r="AU44" s="432"/>
      <c r="AV44" s="432"/>
      <c r="AW44" s="432"/>
      <c r="AX44" s="432"/>
      <c r="AY44" s="432"/>
      <c r="AZ44" s="432"/>
      <c r="BA44" s="432"/>
      <c r="BB44" s="432"/>
      <c r="BC44" s="432"/>
      <c r="BD44" s="432"/>
      <c r="BE44" s="432"/>
      <c r="BF44" s="432"/>
      <c r="BG44" s="432"/>
      <c r="BH44" s="432"/>
      <c r="BI44" s="432"/>
      <c r="BJ44" s="432"/>
      <c r="BK44" s="432"/>
      <c r="BL44" s="432"/>
      <c r="BM44" s="432"/>
      <c r="BN44" s="432"/>
      <c r="BO44" s="432"/>
      <c r="BP44" s="432"/>
      <c r="BQ44" s="432"/>
      <c r="BR44" s="432"/>
      <c r="BS44" s="432"/>
      <c r="BT44" s="432"/>
      <c r="BU44" s="432"/>
      <c r="BV44" s="432"/>
    </row>
    <row r="45" spans="1:74" s="5" customFormat="1" ht="27.75" customHeight="1" collapsed="1">
      <c r="A45" s="439" t="s">
        <v>626</v>
      </c>
      <c r="B45" s="439"/>
      <c r="C45" s="439"/>
      <c r="D45" s="439"/>
      <c r="E45" s="439"/>
      <c r="F45" s="439"/>
      <c r="G45" s="439"/>
      <c r="H45" s="436" t="s">
        <v>599</v>
      </c>
      <c r="I45" s="436"/>
      <c r="J45" s="436"/>
      <c r="K45" s="436"/>
      <c r="L45" s="436"/>
      <c r="M45" s="436"/>
      <c r="N45" s="436"/>
      <c r="O45" s="436"/>
      <c r="P45" s="436"/>
      <c r="Q45" s="436"/>
      <c r="R45" s="436"/>
      <c r="S45" s="436"/>
      <c r="T45" s="436"/>
      <c r="U45" s="436"/>
      <c r="V45" s="436"/>
      <c r="W45" s="432"/>
      <c r="X45" s="432"/>
      <c r="Y45" s="432"/>
      <c r="Z45" s="432"/>
      <c r="AA45" s="432"/>
      <c r="AB45" s="432"/>
      <c r="AC45" s="432"/>
      <c r="AD45" s="432"/>
      <c r="AE45" s="432"/>
      <c r="AF45" s="432"/>
      <c r="AG45" s="432"/>
      <c r="AH45" s="432"/>
      <c r="AI45" s="432"/>
      <c r="AJ45" s="432"/>
      <c r="AK45" s="432"/>
      <c r="AL45" s="432"/>
      <c r="AM45" s="432"/>
      <c r="AN45" s="432"/>
      <c r="AO45" s="432"/>
      <c r="AP45" s="432"/>
      <c r="AQ45" s="432"/>
      <c r="AR45" s="432"/>
      <c r="AS45" s="432"/>
      <c r="AT45" s="432"/>
      <c r="AU45" s="432"/>
      <c r="AV45" s="432"/>
      <c r="AW45" s="432"/>
      <c r="AX45" s="432"/>
      <c r="AY45" s="432"/>
      <c r="AZ45" s="432"/>
      <c r="BA45" s="432"/>
      <c r="BB45" s="432"/>
      <c r="BC45" s="432"/>
      <c r="BD45" s="432"/>
      <c r="BE45" s="432"/>
      <c r="BF45" s="432"/>
      <c r="BG45" s="432"/>
      <c r="BH45" s="432"/>
      <c r="BI45" s="432"/>
      <c r="BJ45" s="432"/>
      <c r="BK45" s="432"/>
      <c r="BL45" s="432"/>
      <c r="BM45" s="432"/>
      <c r="BN45" s="432"/>
      <c r="BO45" s="432"/>
      <c r="BP45" s="432"/>
      <c r="BQ45" s="432"/>
      <c r="BR45" s="432"/>
      <c r="BS45" s="432"/>
      <c r="BT45" s="432"/>
      <c r="BU45" s="432"/>
      <c r="BV45" s="432"/>
    </row>
    <row r="46" spans="1:74" s="5" customFormat="1" ht="344.25" hidden="1" customHeight="1" outlineLevel="1">
      <c r="A46" s="88">
        <v>24</v>
      </c>
      <c r="B46" s="83" t="s">
        <v>773</v>
      </c>
      <c r="C46" s="280" t="s">
        <v>202</v>
      </c>
      <c r="D46" s="83" t="s">
        <v>774</v>
      </c>
      <c r="E46" s="280" t="s">
        <v>775</v>
      </c>
      <c r="F46" s="314" t="s">
        <v>776</v>
      </c>
      <c r="G46" s="314" t="s">
        <v>777</v>
      </c>
      <c r="H46" s="56" t="s">
        <v>127</v>
      </c>
      <c r="I46" s="23" t="s">
        <v>124</v>
      </c>
      <c r="J46" s="68" t="str">
        <f t="array" ref="J46">INDEX(evaluacion,MATCH(H46&amp;I46,impacto&amp;probabilidad,0))</f>
        <v>8 = Zona de riesgo alta. Reducir el riesgo. Evitar el riesgo compartir o transferir.</v>
      </c>
      <c r="K46" s="9" t="s">
        <v>163</v>
      </c>
      <c r="L46" s="9" t="s">
        <v>19</v>
      </c>
      <c r="M46" s="82" t="s">
        <v>300</v>
      </c>
      <c r="N46" s="68" t="str">
        <f t="array" aca="1" ref="N46" ca="1">OFFSET(valoracion,MATCH(J46&amp;K46&amp;L46,evaluacion2&amp;controles&amp;tipo,0),0)</f>
        <v>4 = Zona de riesgo baja. Asumir el riesgo</v>
      </c>
      <c r="O46" s="83" t="s">
        <v>217</v>
      </c>
      <c r="P46" s="83" t="s">
        <v>778</v>
      </c>
      <c r="Q46" s="84" t="s">
        <v>646</v>
      </c>
      <c r="R46" s="85" t="s">
        <v>245</v>
      </c>
      <c r="S46" s="94" t="s">
        <v>919</v>
      </c>
      <c r="T46" s="86">
        <v>1</v>
      </c>
      <c r="U46" s="87" t="s">
        <v>257</v>
      </c>
      <c r="V46" s="385" t="s">
        <v>1008</v>
      </c>
      <c r="W46" s="432"/>
      <c r="X46" s="432"/>
      <c r="Y46" s="432"/>
      <c r="Z46" s="432"/>
      <c r="AA46" s="432"/>
      <c r="AB46" s="432"/>
      <c r="AC46" s="432"/>
      <c r="AD46" s="432"/>
      <c r="AE46" s="432"/>
      <c r="AF46" s="432"/>
      <c r="AG46" s="432"/>
      <c r="AH46" s="432"/>
      <c r="AI46" s="432"/>
      <c r="AJ46" s="432"/>
      <c r="AK46" s="432"/>
      <c r="AL46" s="432"/>
      <c r="AM46" s="432"/>
      <c r="AN46" s="432"/>
      <c r="AO46" s="432"/>
      <c r="AP46" s="432"/>
      <c r="AQ46" s="432"/>
      <c r="AR46" s="432"/>
      <c r="AS46" s="432"/>
      <c r="AT46" s="432"/>
      <c r="AU46" s="432"/>
      <c r="AV46" s="432"/>
      <c r="AW46" s="432"/>
      <c r="AX46" s="432"/>
      <c r="AY46" s="432"/>
      <c r="AZ46" s="432"/>
      <c r="BA46" s="432"/>
      <c r="BB46" s="432"/>
      <c r="BC46" s="432"/>
      <c r="BD46" s="432"/>
      <c r="BE46" s="432"/>
      <c r="BF46" s="432"/>
      <c r="BG46" s="432"/>
      <c r="BH46" s="432"/>
      <c r="BI46" s="432"/>
      <c r="BJ46" s="432"/>
      <c r="BK46" s="432"/>
      <c r="BL46" s="432"/>
      <c r="BM46" s="432"/>
      <c r="BN46" s="432"/>
      <c r="BO46" s="432"/>
      <c r="BP46" s="432"/>
      <c r="BQ46" s="432"/>
      <c r="BR46" s="432"/>
      <c r="BS46" s="432"/>
      <c r="BT46" s="432"/>
      <c r="BU46" s="432"/>
      <c r="BV46" s="432"/>
    </row>
    <row r="47" spans="1:74" s="5" customFormat="1" ht="409.5" hidden="1" customHeight="1" outlineLevel="1">
      <c r="A47" s="88">
        <v>25</v>
      </c>
      <c r="B47" s="83" t="s">
        <v>765</v>
      </c>
      <c r="C47" s="280" t="s">
        <v>202</v>
      </c>
      <c r="D47" s="54" t="s">
        <v>779</v>
      </c>
      <c r="E47" s="280" t="s">
        <v>780</v>
      </c>
      <c r="F47" s="303" t="s">
        <v>781</v>
      </c>
      <c r="G47" s="303" t="s">
        <v>782</v>
      </c>
      <c r="H47" s="56" t="s">
        <v>127</v>
      </c>
      <c r="I47" s="23" t="s">
        <v>132</v>
      </c>
      <c r="J47" s="68" t="str">
        <f t="array" ref="J47">INDEX(evaluacion,MATCH(H47&amp;I47,impacto&amp;probabilidad,0))</f>
        <v>12 = Zona de riesgo extrema. Evitar el riesgo. Reducir el riesgo, Compartir o transferir.</v>
      </c>
      <c r="K47" s="9" t="s">
        <v>163</v>
      </c>
      <c r="L47" s="9" t="s">
        <v>19</v>
      </c>
      <c r="M47" s="17" t="s">
        <v>783</v>
      </c>
      <c r="N47" s="303" t="str">
        <f t="array" aca="1" ref="N47" ca="1">OFFSET(valoracion,MATCH(J47&amp;K47&amp;L47,evaluacion2&amp;controles&amp;tipo,0),0)</f>
        <v>4 = Zona de riesgo alta. Reducir el riesgo. Evitar el riesgo compartir o transferir.</v>
      </c>
      <c r="O47" s="83" t="s">
        <v>217</v>
      </c>
      <c r="P47" s="83" t="s">
        <v>647</v>
      </c>
      <c r="Q47" s="84" t="s">
        <v>648</v>
      </c>
      <c r="R47" s="85" t="s">
        <v>245</v>
      </c>
      <c r="S47" s="82" t="s">
        <v>302</v>
      </c>
      <c r="T47" s="86">
        <v>1</v>
      </c>
      <c r="U47" s="87" t="s">
        <v>367</v>
      </c>
      <c r="V47" s="334" t="s">
        <v>1009</v>
      </c>
      <c r="W47" s="432"/>
      <c r="X47" s="432"/>
      <c r="Y47" s="432"/>
      <c r="Z47" s="432"/>
      <c r="AA47" s="432"/>
      <c r="AB47" s="432"/>
      <c r="AC47" s="432"/>
      <c r="AD47" s="432"/>
      <c r="AE47" s="432"/>
      <c r="AF47" s="432"/>
      <c r="AG47" s="432"/>
      <c r="AH47" s="432"/>
      <c r="AI47" s="432"/>
      <c r="AJ47" s="432"/>
      <c r="AK47" s="432"/>
      <c r="AL47" s="432"/>
      <c r="AM47" s="432"/>
      <c r="AN47" s="432"/>
      <c r="AO47" s="432"/>
      <c r="AP47" s="432"/>
      <c r="AQ47" s="432"/>
      <c r="AR47" s="432"/>
      <c r="AS47" s="432"/>
      <c r="AT47" s="432"/>
      <c r="AU47" s="432"/>
      <c r="AV47" s="432"/>
      <c r="AW47" s="432"/>
      <c r="AX47" s="432"/>
      <c r="AY47" s="432"/>
      <c r="AZ47" s="432"/>
      <c r="BA47" s="432"/>
      <c r="BB47" s="432"/>
      <c r="BC47" s="432"/>
      <c r="BD47" s="432"/>
      <c r="BE47" s="432"/>
      <c r="BF47" s="432"/>
      <c r="BG47" s="432"/>
      <c r="BH47" s="432"/>
      <c r="BI47" s="432"/>
      <c r="BJ47" s="432"/>
      <c r="BK47" s="432"/>
      <c r="BL47" s="432"/>
      <c r="BM47" s="432"/>
      <c r="BN47" s="432"/>
      <c r="BO47" s="432"/>
      <c r="BP47" s="432"/>
      <c r="BQ47" s="432"/>
      <c r="BR47" s="432"/>
      <c r="BS47" s="432"/>
      <c r="BT47" s="432"/>
      <c r="BU47" s="432"/>
      <c r="BV47" s="432"/>
    </row>
    <row r="48" spans="1:74" s="5" customFormat="1" ht="358.5" hidden="1" customHeight="1" outlineLevel="1">
      <c r="A48" s="88" t="s">
        <v>958</v>
      </c>
      <c r="B48" s="83" t="s">
        <v>785</v>
      </c>
      <c r="C48" s="279" t="s">
        <v>204</v>
      </c>
      <c r="D48" s="83" t="s">
        <v>784</v>
      </c>
      <c r="E48" s="280" t="s">
        <v>786</v>
      </c>
      <c r="F48" s="314" t="s">
        <v>787</v>
      </c>
      <c r="G48" s="314" t="s">
        <v>649</v>
      </c>
      <c r="H48" s="56" t="s">
        <v>123</v>
      </c>
      <c r="I48" s="23" t="s">
        <v>132</v>
      </c>
      <c r="J48" s="68" t="str">
        <f t="array" ref="J48">INDEX(evaluacion,MATCH(H48&amp;I48,impacto&amp;probabilidad,0))</f>
        <v>9 = Zona de riesgo alta. Reducir el riesgo. Evitar el riesgo compartir o transferir.</v>
      </c>
      <c r="K48" s="9" t="s">
        <v>163</v>
      </c>
      <c r="L48" s="9" t="s">
        <v>19</v>
      </c>
      <c r="M48" s="82" t="s">
        <v>303</v>
      </c>
      <c r="N48" s="68" t="str">
        <f t="array" aca="1" ref="N48" ca="1">OFFSET(valoracion,MATCH(J48&amp;K48&amp;L48,evaluacion2&amp;controles&amp;tipo,0),0)</f>
        <v>3 = Zona de riesgo moderada. Asumir el riesgo. Reducir el Riesgo.</v>
      </c>
      <c r="O48" s="83" t="s">
        <v>217</v>
      </c>
      <c r="P48" s="83" t="s">
        <v>788</v>
      </c>
      <c r="Q48" s="84" t="s">
        <v>304</v>
      </c>
      <c r="R48" s="92" t="s">
        <v>245</v>
      </c>
      <c r="S48" s="94" t="s">
        <v>305</v>
      </c>
      <c r="T48" s="86">
        <v>1</v>
      </c>
      <c r="U48" s="87" t="s">
        <v>367</v>
      </c>
      <c r="V48" s="18" t="s">
        <v>1010</v>
      </c>
      <c r="W48" s="432"/>
      <c r="X48" s="432"/>
      <c r="Y48" s="432"/>
      <c r="Z48" s="432"/>
      <c r="AA48" s="432"/>
      <c r="AB48" s="432"/>
      <c r="AC48" s="432"/>
      <c r="AD48" s="432"/>
      <c r="AE48" s="432"/>
      <c r="AF48" s="432"/>
      <c r="AG48" s="432"/>
      <c r="AH48" s="432"/>
      <c r="AI48" s="432"/>
      <c r="AJ48" s="432"/>
      <c r="AK48" s="432"/>
      <c r="AL48" s="432"/>
      <c r="AM48" s="432"/>
      <c r="AN48" s="432"/>
      <c r="AO48" s="432"/>
      <c r="AP48" s="432"/>
      <c r="AQ48" s="432"/>
      <c r="AR48" s="432"/>
      <c r="AS48" s="432"/>
      <c r="AT48" s="432"/>
      <c r="AU48" s="432"/>
      <c r="AV48" s="432"/>
      <c r="AW48" s="432"/>
      <c r="AX48" s="432"/>
      <c r="AY48" s="432"/>
      <c r="AZ48" s="432"/>
      <c r="BA48" s="432"/>
      <c r="BB48" s="432"/>
      <c r="BC48" s="432"/>
      <c r="BD48" s="432"/>
      <c r="BE48" s="432"/>
      <c r="BF48" s="432"/>
      <c r="BG48" s="432"/>
      <c r="BH48" s="432"/>
      <c r="BI48" s="432"/>
      <c r="BJ48" s="432"/>
      <c r="BK48" s="432"/>
      <c r="BL48" s="432"/>
      <c r="BM48" s="432"/>
      <c r="BN48" s="432"/>
      <c r="BO48" s="432"/>
      <c r="BP48" s="432"/>
      <c r="BQ48" s="432"/>
      <c r="BR48" s="432"/>
      <c r="BS48" s="432"/>
      <c r="BT48" s="432"/>
      <c r="BU48" s="432"/>
      <c r="BV48" s="432"/>
    </row>
    <row r="49" spans="1:74" s="5" customFormat="1" ht="313.5" hidden="1" customHeight="1" outlineLevel="1">
      <c r="A49" s="88">
        <v>27</v>
      </c>
      <c r="B49" s="326" t="s">
        <v>671</v>
      </c>
      <c r="C49" s="306" t="s">
        <v>206</v>
      </c>
      <c r="D49" s="327" t="s">
        <v>842</v>
      </c>
      <c r="E49" s="328" t="s">
        <v>672</v>
      </c>
      <c r="F49" s="329" t="s">
        <v>671</v>
      </c>
      <c r="G49" s="330" t="s">
        <v>673</v>
      </c>
      <c r="H49" s="56" t="s">
        <v>127</v>
      </c>
      <c r="I49" s="23" t="s">
        <v>134</v>
      </c>
      <c r="J49" s="111" t="str">
        <f t="array" ref="J49">INDEX(evaluacion,MATCH(H49&amp;I49,impacto&amp;probabilidad,0))</f>
        <v>4 = Zona de riesgo alta. Reducir el riesgo. Evitar el riesgo compartir o transferir.</v>
      </c>
      <c r="K49" s="113" t="s">
        <v>163</v>
      </c>
      <c r="L49" s="113" t="s">
        <v>19</v>
      </c>
      <c r="M49" s="298" t="s">
        <v>674</v>
      </c>
      <c r="N49" s="111" t="str">
        <f t="array" aca="1" ref="N49" ca="1">OFFSET(valoracion,MATCH(J49&amp;K49&amp;L49,evaluacion2&amp;controles&amp;tipo,0),0)</f>
        <v>4 = Zona de riesgo alta. Reducir el riesgo. Evitar el riesgo compartir o transferir.</v>
      </c>
      <c r="O49" s="88" t="s">
        <v>217</v>
      </c>
      <c r="P49" s="331" t="s">
        <v>675</v>
      </c>
      <c r="Q49" s="332" t="s">
        <v>676</v>
      </c>
      <c r="R49" s="92" t="s">
        <v>282</v>
      </c>
      <c r="S49" s="96" t="s">
        <v>306</v>
      </c>
      <c r="T49" s="107">
        <v>0</v>
      </c>
      <c r="U49" s="108" t="s">
        <v>243</v>
      </c>
      <c r="V49" s="266"/>
      <c r="W49" s="432"/>
      <c r="X49" s="432"/>
      <c r="Y49" s="432"/>
      <c r="Z49" s="432"/>
      <c r="AA49" s="432"/>
      <c r="AB49" s="432"/>
      <c r="AC49" s="432"/>
      <c r="AD49" s="432"/>
      <c r="AE49" s="432"/>
      <c r="AF49" s="432"/>
      <c r="AG49" s="432"/>
      <c r="AH49" s="432"/>
      <c r="AI49" s="432"/>
      <c r="AJ49" s="432"/>
      <c r="AK49" s="432"/>
      <c r="AL49" s="432"/>
      <c r="AM49" s="432"/>
      <c r="AN49" s="432"/>
      <c r="AO49" s="432"/>
      <c r="AP49" s="432"/>
      <c r="AQ49" s="432"/>
      <c r="AR49" s="432"/>
      <c r="AS49" s="432"/>
      <c r="AT49" s="432"/>
      <c r="AU49" s="432"/>
      <c r="AV49" s="432"/>
      <c r="AW49" s="432"/>
      <c r="AX49" s="432"/>
      <c r="AY49" s="432"/>
      <c r="AZ49" s="432"/>
      <c r="BA49" s="432"/>
      <c r="BB49" s="432"/>
      <c r="BC49" s="432"/>
      <c r="BD49" s="432"/>
      <c r="BE49" s="432"/>
      <c r="BF49" s="432"/>
      <c r="BG49" s="432"/>
      <c r="BH49" s="432"/>
      <c r="BI49" s="432"/>
      <c r="BJ49" s="432"/>
      <c r="BK49" s="432"/>
      <c r="BL49" s="432"/>
      <c r="BM49" s="432"/>
      <c r="BN49" s="432"/>
      <c r="BO49" s="432"/>
      <c r="BP49" s="432"/>
      <c r="BQ49" s="432"/>
      <c r="BR49" s="432"/>
      <c r="BS49" s="432"/>
      <c r="BT49" s="432"/>
      <c r="BU49" s="432"/>
      <c r="BV49" s="432"/>
    </row>
    <row r="50" spans="1:74" s="5" customFormat="1" ht="384.75" hidden="1" customHeight="1" outlineLevel="1">
      <c r="A50" s="88">
        <v>28</v>
      </c>
      <c r="B50" s="309" t="s">
        <v>920</v>
      </c>
      <c r="C50" s="306" t="s">
        <v>206</v>
      </c>
      <c r="D50" s="90" t="s">
        <v>246</v>
      </c>
      <c r="E50" s="306" t="s">
        <v>592</v>
      </c>
      <c r="F50" s="323" t="s">
        <v>249</v>
      </c>
      <c r="G50" s="323" t="s">
        <v>290</v>
      </c>
      <c r="H50" s="56" t="s">
        <v>127</v>
      </c>
      <c r="I50" s="23" t="s">
        <v>134</v>
      </c>
      <c r="J50" s="68" t="str">
        <f t="array" ref="J50">INDEX(evaluacion,MATCH(H50&amp;I50,impacto&amp;probabilidad,0))</f>
        <v>4 = Zona de riesgo alta. Reducir el riesgo. Evitar el riesgo compartir o transferir.</v>
      </c>
      <c r="K50" s="113" t="s">
        <v>163</v>
      </c>
      <c r="L50" s="113" t="s">
        <v>19</v>
      </c>
      <c r="M50" s="96" t="s">
        <v>226</v>
      </c>
      <c r="N50" s="68" t="str">
        <f t="array" aca="1" ref="N50" ca="1">OFFSET(valoracion,MATCH(J50&amp;K50&amp;L50,evaluacion2&amp;controles&amp;tipo,0),0)</f>
        <v>4 = Zona de riesgo alta. Reducir el riesgo. Evitar el riesgo compartir o transferir.</v>
      </c>
      <c r="O50" s="88" t="s">
        <v>217</v>
      </c>
      <c r="P50" s="96" t="s">
        <v>287</v>
      </c>
      <c r="Q50" s="96" t="s">
        <v>291</v>
      </c>
      <c r="R50" s="92" t="s">
        <v>282</v>
      </c>
      <c r="S50" s="96" t="s">
        <v>307</v>
      </c>
      <c r="T50" s="107">
        <v>0</v>
      </c>
      <c r="U50" s="108" t="s">
        <v>243</v>
      </c>
      <c r="V50" s="266"/>
      <c r="W50" s="432"/>
      <c r="X50" s="432"/>
      <c r="Y50" s="432"/>
      <c r="Z50" s="432"/>
      <c r="AA50" s="432"/>
      <c r="AB50" s="432"/>
      <c r="AC50" s="432"/>
      <c r="AD50" s="432"/>
      <c r="AE50" s="432"/>
      <c r="AF50" s="432"/>
      <c r="AG50" s="432"/>
      <c r="AH50" s="432"/>
      <c r="AI50" s="432"/>
      <c r="AJ50" s="432"/>
      <c r="AK50" s="432"/>
      <c r="AL50" s="432"/>
      <c r="AM50" s="432"/>
      <c r="AN50" s="432"/>
      <c r="AO50" s="432"/>
      <c r="AP50" s="432"/>
      <c r="AQ50" s="432"/>
      <c r="AR50" s="432"/>
      <c r="AS50" s="432"/>
      <c r="AT50" s="432"/>
      <c r="AU50" s="432"/>
      <c r="AV50" s="432"/>
      <c r="AW50" s="432"/>
      <c r="AX50" s="432"/>
      <c r="AY50" s="432"/>
      <c r="AZ50" s="432"/>
      <c r="BA50" s="432"/>
      <c r="BB50" s="432"/>
      <c r="BC50" s="432"/>
      <c r="BD50" s="432"/>
      <c r="BE50" s="432"/>
      <c r="BF50" s="432"/>
      <c r="BG50" s="432"/>
      <c r="BH50" s="432"/>
      <c r="BI50" s="432"/>
      <c r="BJ50" s="432"/>
      <c r="BK50" s="432"/>
      <c r="BL50" s="432"/>
      <c r="BM50" s="432"/>
      <c r="BN50" s="432"/>
      <c r="BO50" s="432"/>
      <c r="BP50" s="432"/>
      <c r="BQ50" s="432"/>
      <c r="BR50" s="432"/>
      <c r="BS50" s="432"/>
      <c r="BT50" s="432"/>
      <c r="BU50" s="432"/>
      <c r="BV50" s="432"/>
    </row>
    <row r="51" spans="1:74" s="5" customFormat="1" ht="12.75" hidden="1" customHeight="1" outlineLevel="1">
      <c r="A51" s="10"/>
      <c r="B51" s="10"/>
      <c r="C51" s="77"/>
      <c r="D51" s="10"/>
      <c r="E51" s="10"/>
      <c r="F51" s="75"/>
      <c r="G51" s="75"/>
      <c r="H51" s="56"/>
      <c r="I51" s="23"/>
      <c r="J51" s="68"/>
      <c r="K51" s="9"/>
      <c r="L51" s="9"/>
      <c r="M51" s="9"/>
      <c r="N51" s="68"/>
      <c r="O51" s="6"/>
      <c r="P51" s="6"/>
      <c r="Q51" s="14"/>
      <c r="R51" s="9"/>
      <c r="S51" s="9"/>
      <c r="T51" s="9"/>
      <c r="U51" s="7"/>
      <c r="V51" s="14"/>
      <c r="W51" s="432"/>
      <c r="X51" s="432"/>
      <c r="Y51" s="432"/>
      <c r="Z51" s="432"/>
      <c r="AA51" s="432"/>
      <c r="AB51" s="432"/>
      <c r="AC51" s="432"/>
      <c r="AD51" s="432"/>
      <c r="AE51" s="432"/>
      <c r="AF51" s="432"/>
      <c r="AG51" s="432"/>
      <c r="AH51" s="432"/>
      <c r="AI51" s="432"/>
      <c r="AJ51" s="432"/>
      <c r="AK51" s="432"/>
      <c r="AL51" s="432"/>
      <c r="AM51" s="432"/>
      <c r="AN51" s="432"/>
      <c r="AO51" s="432"/>
      <c r="AP51" s="432"/>
      <c r="AQ51" s="432"/>
      <c r="AR51" s="432"/>
      <c r="AS51" s="432"/>
      <c r="AT51" s="432"/>
      <c r="AU51" s="432"/>
      <c r="AV51" s="432"/>
      <c r="AW51" s="432"/>
      <c r="AX51" s="432"/>
      <c r="AY51" s="432"/>
      <c r="AZ51" s="432"/>
      <c r="BA51" s="432"/>
      <c r="BB51" s="432"/>
      <c r="BC51" s="432"/>
      <c r="BD51" s="432"/>
      <c r="BE51" s="432"/>
      <c r="BF51" s="432"/>
      <c r="BG51" s="432"/>
      <c r="BH51" s="432"/>
      <c r="BI51" s="432"/>
      <c r="BJ51" s="432"/>
      <c r="BK51" s="432"/>
      <c r="BL51" s="432"/>
      <c r="BM51" s="432"/>
      <c r="BN51" s="432"/>
      <c r="BO51" s="432"/>
      <c r="BP51" s="432"/>
      <c r="BQ51" s="432"/>
      <c r="BR51" s="432"/>
      <c r="BS51" s="432"/>
      <c r="BT51" s="432"/>
      <c r="BU51" s="432"/>
      <c r="BV51" s="432"/>
    </row>
    <row r="52" spans="1:74" s="5" customFormat="1" ht="12.75" hidden="1" customHeight="1" outlineLevel="1">
      <c r="A52" s="10"/>
      <c r="B52" s="10"/>
      <c r="C52" s="77"/>
      <c r="D52" s="10"/>
      <c r="E52" s="10"/>
      <c r="F52" s="75"/>
      <c r="G52" s="75"/>
      <c r="H52" s="56"/>
      <c r="I52" s="23"/>
      <c r="J52" s="68"/>
      <c r="K52" s="9"/>
      <c r="L52" s="9"/>
      <c r="M52" s="9"/>
      <c r="N52" s="68"/>
      <c r="O52" s="6"/>
      <c r="P52" s="6"/>
      <c r="Q52" s="14"/>
      <c r="R52" s="9"/>
      <c r="S52" s="9"/>
      <c r="T52" s="9"/>
      <c r="U52" s="7"/>
      <c r="V52" s="14"/>
      <c r="W52" s="432"/>
      <c r="X52" s="432"/>
      <c r="Y52" s="432"/>
      <c r="Z52" s="432"/>
      <c r="AA52" s="432"/>
      <c r="AB52" s="432"/>
      <c r="AC52" s="432"/>
      <c r="AD52" s="432"/>
      <c r="AE52" s="432"/>
      <c r="AF52" s="432"/>
      <c r="AG52" s="432"/>
      <c r="AH52" s="432"/>
      <c r="AI52" s="432"/>
      <c r="AJ52" s="432"/>
      <c r="AK52" s="432"/>
      <c r="AL52" s="432"/>
      <c r="AM52" s="432"/>
      <c r="AN52" s="432"/>
      <c r="AO52" s="432"/>
      <c r="AP52" s="432"/>
      <c r="AQ52" s="432"/>
      <c r="AR52" s="432"/>
      <c r="AS52" s="432"/>
      <c r="AT52" s="432"/>
      <c r="AU52" s="432"/>
      <c r="AV52" s="432"/>
      <c r="AW52" s="432"/>
      <c r="AX52" s="432"/>
      <c r="AY52" s="432"/>
      <c r="AZ52" s="432"/>
      <c r="BA52" s="432"/>
      <c r="BB52" s="432"/>
      <c r="BC52" s="432"/>
      <c r="BD52" s="432"/>
      <c r="BE52" s="432"/>
      <c r="BF52" s="432"/>
      <c r="BG52" s="432"/>
      <c r="BH52" s="432"/>
      <c r="BI52" s="432"/>
      <c r="BJ52" s="432"/>
      <c r="BK52" s="432"/>
      <c r="BL52" s="432"/>
      <c r="BM52" s="432"/>
      <c r="BN52" s="432"/>
      <c r="BO52" s="432"/>
      <c r="BP52" s="432"/>
      <c r="BQ52" s="432"/>
      <c r="BR52" s="432"/>
      <c r="BS52" s="432"/>
      <c r="BT52" s="432"/>
      <c r="BU52" s="432"/>
      <c r="BV52" s="432"/>
    </row>
    <row r="53" spans="1:74" s="5" customFormat="1" ht="27.75" customHeight="1" collapsed="1">
      <c r="A53" s="439" t="s">
        <v>620</v>
      </c>
      <c r="B53" s="439"/>
      <c r="C53" s="439"/>
      <c r="D53" s="439"/>
      <c r="E53" s="439"/>
      <c r="F53" s="439"/>
      <c r="G53" s="439"/>
      <c r="H53" s="436" t="s">
        <v>600</v>
      </c>
      <c r="I53" s="436"/>
      <c r="J53" s="436"/>
      <c r="K53" s="436"/>
      <c r="L53" s="436"/>
      <c r="M53" s="436"/>
      <c r="N53" s="436"/>
      <c r="O53" s="436"/>
      <c r="P53" s="436"/>
      <c r="Q53" s="436"/>
      <c r="R53" s="436"/>
      <c r="S53" s="436"/>
      <c r="T53" s="436"/>
      <c r="U53" s="436"/>
      <c r="V53" s="436"/>
      <c r="W53" s="432"/>
      <c r="X53" s="432"/>
      <c r="Y53" s="432"/>
      <c r="Z53" s="432"/>
      <c r="AA53" s="432"/>
      <c r="AB53" s="432"/>
      <c r="AC53" s="432"/>
      <c r="AD53" s="432"/>
      <c r="AE53" s="432"/>
      <c r="AF53" s="432"/>
      <c r="AG53" s="432"/>
      <c r="AH53" s="432"/>
      <c r="AI53" s="432"/>
      <c r="AJ53" s="432"/>
      <c r="AK53" s="432"/>
      <c r="AL53" s="432"/>
      <c r="AM53" s="432"/>
      <c r="AN53" s="432"/>
      <c r="AO53" s="432"/>
      <c r="AP53" s="432"/>
      <c r="AQ53" s="432"/>
      <c r="AR53" s="432"/>
      <c r="AS53" s="432"/>
      <c r="AT53" s="432"/>
      <c r="AU53" s="432"/>
      <c r="AV53" s="432"/>
      <c r="AW53" s="432"/>
      <c r="AX53" s="432"/>
      <c r="AY53" s="432"/>
      <c r="AZ53" s="432"/>
      <c r="BA53" s="432"/>
      <c r="BB53" s="432"/>
      <c r="BC53" s="432"/>
      <c r="BD53" s="432"/>
      <c r="BE53" s="432"/>
      <c r="BF53" s="432"/>
      <c r="BG53" s="432"/>
      <c r="BH53" s="432"/>
      <c r="BI53" s="432"/>
      <c r="BJ53" s="432"/>
      <c r="BK53" s="432"/>
      <c r="BL53" s="432"/>
      <c r="BM53" s="432"/>
      <c r="BN53" s="432"/>
      <c r="BO53" s="432"/>
      <c r="BP53" s="432"/>
      <c r="BQ53" s="432"/>
      <c r="BR53" s="432"/>
      <c r="BS53" s="432"/>
      <c r="BT53" s="432"/>
      <c r="BU53" s="432"/>
      <c r="BV53" s="432"/>
    </row>
    <row r="54" spans="1:74" s="5" customFormat="1" ht="255.75" hidden="1" customHeight="1" outlineLevel="1">
      <c r="A54" s="88">
        <v>29</v>
      </c>
      <c r="B54" s="83" t="s">
        <v>844</v>
      </c>
      <c r="C54" s="280" t="s">
        <v>202</v>
      </c>
      <c r="D54" s="83" t="s">
        <v>308</v>
      </c>
      <c r="E54" s="280" t="s">
        <v>789</v>
      </c>
      <c r="F54" s="333" t="s">
        <v>635</v>
      </c>
      <c r="G54" s="314" t="s">
        <v>636</v>
      </c>
      <c r="H54" s="56" t="s">
        <v>127</v>
      </c>
      <c r="I54" s="23" t="s">
        <v>124</v>
      </c>
      <c r="J54" s="111" t="str">
        <f t="array" ref="J54">INDEX(evaluacion,MATCH(H54&amp;I54,impacto&amp;probabilidad,0))</f>
        <v>8 = Zona de riesgo alta. Reducir el riesgo. Evitar el riesgo compartir o transferir.</v>
      </c>
      <c r="K54" s="9" t="s">
        <v>163</v>
      </c>
      <c r="L54" s="9" t="s">
        <v>19</v>
      </c>
      <c r="M54" s="82" t="s">
        <v>637</v>
      </c>
      <c r="N54" s="111" t="str">
        <f t="array" aca="1" ref="N54" ca="1">OFFSET(valoracion,MATCH(J54&amp;K54&amp;L54,evaluacion2&amp;controles&amp;tipo,0),0)</f>
        <v>4 = Zona de riesgo baja. Asumir el riesgo</v>
      </c>
      <c r="O54" s="83" t="s">
        <v>217</v>
      </c>
      <c r="P54" s="83" t="s">
        <v>310</v>
      </c>
      <c r="Q54" s="84" t="s">
        <v>638</v>
      </c>
      <c r="R54" s="85" t="s">
        <v>245</v>
      </c>
      <c r="S54" s="94" t="s">
        <v>311</v>
      </c>
      <c r="T54" s="86">
        <v>1</v>
      </c>
      <c r="U54" s="87" t="s">
        <v>257</v>
      </c>
      <c r="V54" s="334" t="s">
        <v>1013</v>
      </c>
      <c r="W54" s="432"/>
      <c r="X54" s="432"/>
      <c r="Y54" s="432"/>
      <c r="Z54" s="432"/>
      <c r="AA54" s="432"/>
      <c r="AB54" s="432"/>
      <c r="AC54" s="432"/>
      <c r="AD54" s="432"/>
      <c r="AE54" s="432"/>
      <c r="AF54" s="432"/>
      <c r="AG54" s="432"/>
      <c r="AH54" s="432"/>
      <c r="AI54" s="432"/>
      <c r="AJ54" s="432"/>
      <c r="AK54" s="432"/>
      <c r="AL54" s="432"/>
      <c r="AM54" s="432"/>
      <c r="AN54" s="432"/>
      <c r="AO54" s="432"/>
      <c r="AP54" s="432"/>
      <c r="AQ54" s="432"/>
      <c r="AR54" s="432"/>
      <c r="AS54" s="432"/>
      <c r="AT54" s="432"/>
      <c r="AU54" s="432"/>
      <c r="AV54" s="432"/>
      <c r="AW54" s="432"/>
      <c r="AX54" s="432"/>
      <c r="AY54" s="432"/>
      <c r="AZ54" s="432"/>
      <c r="BA54" s="432"/>
      <c r="BB54" s="432"/>
      <c r="BC54" s="432"/>
      <c r="BD54" s="432"/>
      <c r="BE54" s="432"/>
      <c r="BF54" s="432"/>
      <c r="BG54" s="432"/>
      <c r="BH54" s="432"/>
      <c r="BI54" s="432"/>
      <c r="BJ54" s="432"/>
      <c r="BK54" s="432"/>
      <c r="BL54" s="432"/>
      <c r="BM54" s="432"/>
      <c r="BN54" s="432"/>
      <c r="BO54" s="432"/>
      <c r="BP54" s="432"/>
      <c r="BQ54" s="432"/>
      <c r="BR54" s="432"/>
      <c r="BS54" s="432"/>
      <c r="BT54" s="432"/>
      <c r="BU54" s="432"/>
      <c r="BV54" s="432"/>
    </row>
    <row r="55" spans="1:74" s="5" customFormat="1" ht="256.5" hidden="1" customHeight="1" outlineLevel="1">
      <c r="A55" s="88">
        <v>30</v>
      </c>
      <c r="B55" s="83" t="s">
        <v>921</v>
      </c>
      <c r="C55" s="280" t="s">
        <v>202</v>
      </c>
      <c r="D55" s="83" t="s">
        <v>790</v>
      </c>
      <c r="E55" s="280" t="s">
        <v>791</v>
      </c>
      <c r="F55" s="314" t="s">
        <v>792</v>
      </c>
      <c r="G55" s="314" t="s">
        <v>793</v>
      </c>
      <c r="H55" s="56" t="s">
        <v>123</v>
      </c>
      <c r="I55" s="23" t="s">
        <v>132</v>
      </c>
      <c r="J55" s="111" t="str">
        <f t="array" ref="J55">INDEX(evaluacion,MATCH(H55&amp;I55,impacto&amp;probabilidad,0))</f>
        <v>9 = Zona de riesgo alta. Reducir el riesgo. Evitar el riesgo compartir o transferir.</v>
      </c>
      <c r="K55" s="9" t="s">
        <v>163</v>
      </c>
      <c r="L55" s="9" t="s">
        <v>19</v>
      </c>
      <c r="M55" s="82" t="s">
        <v>794</v>
      </c>
      <c r="N55" s="111" t="str">
        <f t="array" aca="1" ref="N55" ca="1">OFFSET(valoracion,MATCH(J55&amp;K55&amp;L55,evaluacion2&amp;controles&amp;tipo,0),0)</f>
        <v>3 = Zona de riesgo moderada. Asumir el riesgo. Reducir el Riesgo.</v>
      </c>
      <c r="O55" s="83" t="s">
        <v>217</v>
      </c>
      <c r="P55" s="83" t="s">
        <v>795</v>
      </c>
      <c r="Q55" s="84" t="s">
        <v>639</v>
      </c>
      <c r="R55" s="85" t="s">
        <v>245</v>
      </c>
      <c r="S55" s="94" t="s">
        <v>640</v>
      </c>
      <c r="T55" s="86">
        <v>1</v>
      </c>
      <c r="U55" s="87" t="s">
        <v>257</v>
      </c>
      <c r="V55" s="261" t="s">
        <v>1014</v>
      </c>
      <c r="W55" s="432"/>
      <c r="X55" s="432"/>
      <c r="Y55" s="432"/>
      <c r="Z55" s="432"/>
      <c r="AA55" s="432"/>
      <c r="AB55" s="432"/>
      <c r="AC55" s="432"/>
      <c r="AD55" s="432"/>
      <c r="AE55" s="432"/>
      <c r="AF55" s="432"/>
      <c r="AG55" s="432"/>
      <c r="AH55" s="432"/>
      <c r="AI55" s="432"/>
      <c r="AJ55" s="432"/>
      <c r="AK55" s="432"/>
      <c r="AL55" s="432"/>
      <c r="AM55" s="432"/>
      <c r="AN55" s="432"/>
      <c r="AO55" s="432"/>
      <c r="AP55" s="432"/>
      <c r="AQ55" s="432"/>
      <c r="AR55" s="432"/>
      <c r="AS55" s="432"/>
      <c r="AT55" s="432"/>
      <c r="AU55" s="432"/>
      <c r="AV55" s="432"/>
      <c r="AW55" s="432"/>
      <c r="AX55" s="432"/>
      <c r="AY55" s="432"/>
      <c r="AZ55" s="432"/>
      <c r="BA55" s="432"/>
      <c r="BB55" s="432"/>
      <c r="BC55" s="432"/>
      <c r="BD55" s="432"/>
      <c r="BE55" s="432"/>
      <c r="BF55" s="432"/>
      <c r="BG55" s="432"/>
      <c r="BH55" s="432"/>
      <c r="BI55" s="432"/>
      <c r="BJ55" s="432"/>
      <c r="BK55" s="432"/>
      <c r="BL55" s="432"/>
      <c r="BM55" s="432"/>
      <c r="BN55" s="432"/>
      <c r="BO55" s="432"/>
      <c r="BP55" s="432"/>
      <c r="BQ55" s="432"/>
      <c r="BR55" s="432"/>
      <c r="BS55" s="432"/>
      <c r="BT55" s="432"/>
      <c r="BU55" s="432"/>
      <c r="BV55" s="432"/>
    </row>
    <row r="56" spans="1:74" s="5" customFormat="1" ht="171" hidden="1" customHeight="1" outlineLevel="1">
      <c r="A56" s="88">
        <v>31</v>
      </c>
      <c r="B56" s="83" t="s">
        <v>922</v>
      </c>
      <c r="C56" s="280" t="s">
        <v>204</v>
      </c>
      <c r="D56" s="83" t="s">
        <v>641</v>
      </c>
      <c r="E56" s="280" t="s">
        <v>796</v>
      </c>
      <c r="F56" s="314" t="s">
        <v>797</v>
      </c>
      <c r="G56" s="314" t="s">
        <v>798</v>
      </c>
      <c r="H56" s="56" t="s">
        <v>127</v>
      </c>
      <c r="I56" s="23" t="s">
        <v>124</v>
      </c>
      <c r="J56" s="111" t="str">
        <f t="array" ref="J56">INDEX(evaluacion,MATCH(H56&amp;I56,impacto&amp;probabilidad,0))</f>
        <v>8 = Zona de riesgo alta. Reducir el riesgo. Evitar el riesgo compartir o transferir.</v>
      </c>
      <c r="K56" s="113" t="s">
        <v>162</v>
      </c>
      <c r="L56" s="113" t="s">
        <v>19</v>
      </c>
      <c r="M56" s="82" t="s">
        <v>799</v>
      </c>
      <c r="N56" s="111" t="str">
        <f t="array" aca="1" ref="N56" ca="1">OFFSET(valoracion,MATCH(J56&amp;K56&amp;L56,evaluacion2&amp;controles&amp;tipo,0),0)</f>
        <v>6 = Zona de riesgo moderada. Asumir el riesgo. Reducir el Riesgo.</v>
      </c>
      <c r="O56" s="83" t="s">
        <v>217</v>
      </c>
      <c r="P56" s="83" t="s">
        <v>800</v>
      </c>
      <c r="Q56" s="84" t="s">
        <v>315</v>
      </c>
      <c r="R56" s="85" t="s">
        <v>245</v>
      </c>
      <c r="S56" s="82" t="s">
        <v>801</v>
      </c>
      <c r="T56" s="86">
        <v>1</v>
      </c>
      <c r="U56" s="87" t="s">
        <v>257</v>
      </c>
      <c r="V56" s="261" t="s">
        <v>1015</v>
      </c>
      <c r="W56" s="432"/>
      <c r="X56" s="432"/>
      <c r="Y56" s="432"/>
      <c r="Z56" s="432"/>
      <c r="AA56" s="432"/>
      <c r="AB56" s="432"/>
      <c r="AC56" s="432"/>
      <c r="AD56" s="432"/>
      <c r="AE56" s="432"/>
      <c r="AF56" s="432"/>
      <c r="AG56" s="432"/>
      <c r="AH56" s="432"/>
      <c r="AI56" s="432"/>
      <c r="AJ56" s="432"/>
      <c r="AK56" s="432"/>
      <c r="AL56" s="432"/>
      <c r="AM56" s="432"/>
      <c r="AN56" s="432"/>
      <c r="AO56" s="432"/>
      <c r="AP56" s="432"/>
      <c r="AQ56" s="432"/>
      <c r="AR56" s="432"/>
      <c r="AS56" s="432"/>
      <c r="AT56" s="432"/>
      <c r="AU56" s="432"/>
      <c r="AV56" s="432"/>
      <c r="AW56" s="432"/>
      <c r="AX56" s="432"/>
      <c r="AY56" s="432"/>
      <c r="AZ56" s="432"/>
      <c r="BA56" s="432"/>
      <c r="BB56" s="432"/>
      <c r="BC56" s="432"/>
      <c r="BD56" s="432"/>
      <c r="BE56" s="432"/>
      <c r="BF56" s="432"/>
      <c r="BG56" s="432"/>
      <c r="BH56" s="432"/>
      <c r="BI56" s="432"/>
      <c r="BJ56" s="432"/>
      <c r="BK56" s="432"/>
      <c r="BL56" s="432"/>
      <c r="BM56" s="432"/>
      <c r="BN56" s="432"/>
      <c r="BO56" s="432"/>
      <c r="BP56" s="432"/>
      <c r="BQ56" s="432"/>
      <c r="BR56" s="432"/>
      <c r="BS56" s="432"/>
      <c r="BT56" s="432"/>
      <c r="BU56" s="432"/>
      <c r="BV56" s="432"/>
    </row>
    <row r="57" spans="1:74" s="5" customFormat="1" ht="327" hidden="1" customHeight="1" outlineLevel="1">
      <c r="A57" s="88">
        <v>32</v>
      </c>
      <c r="B57" s="105" t="s">
        <v>923</v>
      </c>
      <c r="C57" s="279" t="s">
        <v>206</v>
      </c>
      <c r="D57" s="83" t="s">
        <v>313</v>
      </c>
      <c r="E57" s="280" t="s">
        <v>592</v>
      </c>
      <c r="F57" s="106" t="s">
        <v>249</v>
      </c>
      <c r="G57" s="106" t="s">
        <v>299</v>
      </c>
      <c r="H57" s="56" t="s">
        <v>127</v>
      </c>
      <c r="I57" s="23" t="s">
        <v>134</v>
      </c>
      <c r="J57" s="111" t="str">
        <f t="array" ref="J57">INDEX(evaluacion,MATCH(H57&amp;I57,impacto&amp;probabilidad,0))</f>
        <v>4 = Zona de riesgo alta. Reducir el riesgo. Evitar el riesgo compartir o transferir.</v>
      </c>
      <c r="K57" s="9" t="s">
        <v>163</v>
      </c>
      <c r="L57" s="9" t="s">
        <v>19</v>
      </c>
      <c r="M57" s="106" t="s">
        <v>286</v>
      </c>
      <c r="N57" s="111" t="str">
        <f t="array" aca="1" ref="N57" ca="1">OFFSET(valoracion,MATCH(J57&amp;K57&amp;L57,evaluacion2&amp;controles&amp;tipo,0),0)</f>
        <v>4 = Zona de riesgo alta. Reducir el riesgo. Evitar el riesgo compartir o transferir.</v>
      </c>
      <c r="O57" s="83" t="s">
        <v>217</v>
      </c>
      <c r="P57" s="106" t="s">
        <v>316</v>
      </c>
      <c r="Q57" s="106" t="s">
        <v>288</v>
      </c>
      <c r="R57" s="85" t="s">
        <v>924</v>
      </c>
      <c r="S57" s="106" t="s">
        <v>317</v>
      </c>
      <c r="T57" s="86">
        <v>0</v>
      </c>
      <c r="U57" s="87" t="s">
        <v>243</v>
      </c>
      <c r="V57" s="266" t="s">
        <v>1016</v>
      </c>
      <c r="W57" s="432"/>
      <c r="X57" s="432"/>
      <c r="Y57" s="432"/>
      <c r="Z57" s="432"/>
      <c r="AA57" s="432"/>
      <c r="AB57" s="432"/>
      <c r="AC57" s="432"/>
      <c r="AD57" s="432"/>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432"/>
      <c r="BC57" s="432"/>
      <c r="BD57" s="432"/>
      <c r="BE57" s="432"/>
      <c r="BF57" s="432"/>
      <c r="BG57" s="432"/>
      <c r="BH57" s="432"/>
      <c r="BI57" s="432"/>
      <c r="BJ57" s="432"/>
      <c r="BK57" s="432"/>
      <c r="BL57" s="432"/>
      <c r="BM57" s="432"/>
      <c r="BN57" s="432"/>
      <c r="BO57" s="432"/>
      <c r="BP57" s="432"/>
      <c r="BQ57" s="432"/>
      <c r="BR57" s="432"/>
      <c r="BS57" s="432"/>
      <c r="BT57" s="432"/>
      <c r="BU57" s="432"/>
      <c r="BV57" s="432"/>
    </row>
    <row r="58" spans="1:74" s="5" customFormat="1" ht="327" hidden="1" customHeight="1" outlineLevel="1">
      <c r="A58" s="88">
        <v>33</v>
      </c>
      <c r="B58" s="105" t="s">
        <v>925</v>
      </c>
      <c r="C58" s="279" t="s">
        <v>206</v>
      </c>
      <c r="D58" s="83" t="s">
        <v>313</v>
      </c>
      <c r="E58" s="280" t="s">
        <v>592</v>
      </c>
      <c r="F58" s="106" t="s">
        <v>249</v>
      </c>
      <c r="G58" s="106" t="s">
        <v>284</v>
      </c>
      <c r="H58" s="56" t="s">
        <v>127</v>
      </c>
      <c r="I58" s="23" t="s">
        <v>134</v>
      </c>
      <c r="J58" s="68" t="str">
        <f t="array" ref="J58">INDEX(evaluacion,MATCH(H58&amp;I58,impacto&amp;probabilidad,0))</f>
        <v>4 = Zona de riesgo alta. Reducir el riesgo. Evitar el riesgo compartir o transferir.</v>
      </c>
      <c r="K58" s="9" t="s">
        <v>163</v>
      </c>
      <c r="L58" s="9" t="s">
        <v>19</v>
      </c>
      <c r="M58" s="106" t="s">
        <v>286</v>
      </c>
      <c r="N58" s="68" t="str">
        <f t="array" aca="1" ref="N58" ca="1">OFFSET(valoracion,MATCH(J58&amp;K58&amp;L58,evaluacion2&amp;controles&amp;tipo,0),0)</f>
        <v>4 = Zona de riesgo alta. Reducir el riesgo. Evitar el riesgo compartir o transferir.</v>
      </c>
      <c r="O58" s="83" t="s">
        <v>217</v>
      </c>
      <c r="P58" s="106" t="s">
        <v>316</v>
      </c>
      <c r="Q58" s="106" t="s">
        <v>318</v>
      </c>
      <c r="R58" s="85" t="s">
        <v>245</v>
      </c>
      <c r="S58" s="96" t="s">
        <v>317</v>
      </c>
      <c r="T58" s="86">
        <v>0</v>
      </c>
      <c r="U58" s="87" t="s">
        <v>243</v>
      </c>
      <c r="V58" s="266"/>
      <c r="W58" s="432"/>
      <c r="X58" s="432"/>
      <c r="Y58" s="432"/>
      <c r="Z58" s="432"/>
      <c r="AA58" s="432"/>
      <c r="AB58" s="432"/>
      <c r="AC58" s="432"/>
      <c r="AD58" s="432"/>
      <c r="AE58" s="432"/>
      <c r="AF58" s="432"/>
      <c r="AG58" s="432"/>
      <c r="AH58" s="432"/>
      <c r="AI58" s="432"/>
      <c r="AJ58" s="432"/>
      <c r="AK58" s="432"/>
      <c r="AL58" s="432"/>
      <c r="AM58" s="432"/>
      <c r="AN58" s="432"/>
      <c r="AO58" s="432"/>
      <c r="AP58" s="432"/>
      <c r="AQ58" s="432"/>
      <c r="AR58" s="432"/>
      <c r="AS58" s="432"/>
      <c r="AT58" s="432"/>
      <c r="AU58" s="432"/>
      <c r="AV58" s="432"/>
      <c r="AW58" s="432"/>
      <c r="AX58" s="432"/>
      <c r="AY58" s="432"/>
      <c r="AZ58" s="432"/>
      <c r="BA58" s="432"/>
      <c r="BB58" s="432"/>
      <c r="BC58" s="432"/>
      <c r="BD58" s="432"/>
      <c r="BE58" s="432"/>
      <c r="BF58" s="432"/>
      <c r="BG58" s="432"/>
      <c r="BH58" s="432"/>
      <c r="BI58" s="432"/>
      <c r="BJ58" s="432"/>
      <c r="BK58" s="432"/>
      <c r="BL58" s="432"/>
      <c r="BM58" s="432"/>
      <c r="BN58" s="432"/>
      <c r="BO58" s="432"/>
      <c r="BP58" s="432"/>
      <c r="BQ58" s="432"/>
      <c r="BR58" s="432"/>
      <c r="BS58" s="432"/>
      <c r="BT58" s="432"/>
      <c r="BU58" s="432"/>
      <c r="BV58" s="432"/>
    </row>
    <row r="59" spans="1:74" s="5" customFormat="1" ht="384.75" hidden="1" customHeight="1" outlineLevel="1">
      <c r="A59" s="88">
        <v>34</v>
      </c>
      <c r="B59" s="105" t="s">
        <v>926</v>
      </c>
      <c r="C59" s="279" t="s">
        <v>206</v>
      </c>
      <c r="D59" s="83" t="s">
        <v>313</v>
      </c>
      <c r="E59" s="280" t="s">
        <v>592</v>
      </c>
      <c r="F59" s="106" t="s">
        <v>249</v>
      </c>
      <c r="G59" s="106" t="s">
        <v>319</v>
      </c>
      <c r="H59" s="56" t="s">
        <v>127</v>
      </c>
      <c r="I59" s="23" t="s">
        <v>134</v>
      </c>
      <c r="J59" s="68" t="str">
        <f t="array" ref="J59">INDEX(evaluacion,MATCH(H59&amp;I59,impacto&amp;probabilidad,0))</f>
        <v>4 = Zona de riesgo alta. Reducir el riesgo. Evitar el riesgo compartir o transferir.</v>
      </c>
      <c r="K59" s="9" t="s">
        <v>163</v>
      </c>
      <c r="L59" s="9" t="s">
        <v>19</v>
      </c>
      <c r="M59" s="106" t="s">
        <v>286</v>
      </c>
      <c r="N59" s="68" t="str">
        <f t="array" aca="1" ref="N59" ca="1">OFFSET(valoracion,MATCH(J59&amp;K59&amp;L59,evaluacion2&amp;controles&amp;tipo,0),0)</f>
        <v>4 = Zona de riesgo alta. Reducir el riesgo. Evitar el riesgo compartir o transferir.</v>
      </c>
      <c r="O59" s="286" t="s">
        <v>217</v>
      </c>
      <c r="P59" s="106" t="s">
        <v>316</v>
      </c>
      <c r="Q59" s="106" t="s">
        <v>291</v>
      </c>
      <c r="R59" s="85" t="s">
        <v>245</v>
      </c>
      <c r="S59" s="96" t="s">
        <v>317</v>
      </c>
      <c r="T59" s="107">
        <v>0</v>
      </c>
      <c r="U59" s="108" t="s">
        <v>243</v>
      </c>
      <c r="V59" s="266"/>
      <c r="W59" s="432"/>
      <c r="X59" s="432"/>
      <c r="Y59" s="432"/>
      <c r="Z59" s="432"/>
      <c r="AA59" s="432"/>
      <c r="AB59" s="432"/>
      <c r="AC59" s="432"/>
      <c r="AD59" s="432"/>
      <c r="AE59" s="432"/>
      <c r="AF59" s="432"/>
      <c r="AG59" s="432"/>
      <c r="AH59" s="432"/>
      <c r="AI59" s="432"/>
      <c r="AJ59" s="432"/>
      <c r="AK59" s="432"/>
      <c r="AL59" s="432"/>
      <c r="AM59" s="432"/>
      <c r="AN59" s="432"/>
      <c r="AO59" s="432"/>
      <c r="AP59" s="432"/>
      <c r="AQ59" s="432"/>
      <c r="AR59" s="432"/>
      <c r="AS59" s="432"/>
      <c r="AT59" s="432"/>
      <c r="AU59" s="432"/>
      <c r="AV59" s="432"/>
      <c r="AW59" s="432"/>
      <c r="AX59" s="432"/>
      <c r="AY59" s="432"/>
      <c r="AZ59" s="432"/>
      <c r="BA59" s="432"/>
      <c r="BB59" s="432"/>
      <c r="BC59" s="432"/>
      <c r="BD59" s="432"/>
      <c r="BE59" s="432"/>
      <c r="BF59" s="432"/>
      <c r="BG59" s="432"/>
      <c r="BH59" s="432"/>
      <c r="BI59" s="432"/>
      <c r="BJ59" s="432"/>
      <c r="BK59" s="432"/>
      <c r="BL59" s="432"/>
      <c r="BM59" s="432"/>
      <c r="BN59" s="432"/>
      <c r="BO59" s="432"/>
      <c r="BP59" s="432"/>
      <c r="BQ59" s="432"/>
      <c r="BR59" s="432"/>
      <c r="BS59" s="432"/>
      <c r="BT59" s="432"/>
      <c r="BU59" s="432"/>
      <c r="BV59" s="432"/>
    </row>
    <row r="60" spans="1:74" s="5" customFormat="1" ht="27.75" customHeight="1" collapsed="1">
      <c r="A60" s="439" t="s">
        <v>621</v>
      </c>
      <c r="B60" s="439"/>
      <c r="C60" s="439"/>
      <c r="D60" s="439"/>
      <c r="E60" s="439"/>
      <c r="F60" s="439"/>
      <c r="G60" s="439"/>
      <c r="H60" s="436" t="s">
        <v>601</v>
      </c>
      <c r="I60" s="436"/>
      <c r="J60" s="436"/>
      <c r="K60" s="436"/>
      <c r="L60" s="436"/>
      <c r="M60" s="436"/>
      <c r="N60" s="436"/>
      <c r="O60" s="436"/>
      <c r="P60" s="436"/>
      <c r="Q60" s="436"/>
      <c r="R60" s="436"/>
      <c r="S60" s="436"/>
      <c r="T60" s="436"/>
      <c r="U60" s="436"/>
      <c r="V60" s="436"/>
      <c r="W60" s="432"/>
      <c r="X60" s="432"/>
      <c r="Y60" s="432"/>
      <c r="Z60" s="432"/>
      <c r="AA60" s="432"/>
      <c r="AB60" s="432"/>
      <c r="AC60" s="432"/>
      <c r="AD60" s="432"/>
      <c r="AE60" s="432"/>
      <c r="AF60" s="432"/>
      <c r="AG60" s="432"/>
      <c r="AH60" s="432"/>
      <c r="AI60" s="432"/>
      <c r="AJ60" s="432"/>
      <c r="AK60" s="432"/>
      <c r="AL60" s="432"/>
      <c r="AM60" s="432"/>
      <c r="AN60" s="432"/>
      <c r="AO60" s="432"/>
      <c r="AP60" s="432"/>
      <c r="AQ60" s="432"/>
      <c r="AR60" s="432"/>
      <c r="AS60" s="432"/>
      <c r="AT60" s="432"/>
      <c r="AU60" s="432"/>
      <c r="AV60" s="432"/>
      <c r="AW60" s="432"/>
      <c r="AX60" s="432"/>
      <c r="AY60" s="432"/>
      <c r="AZ60" s="432"/>
      <c r="BA60" s="432"/>
      <c r="BB60" s="432"/>
      <c r="BC60" s="432"/>
      <c r="BD60" s="432"/>
      <c r="BE60" s="432"/>
      <c r="BF60" s="432"/>
      <c r="BG60" s="432"/>
      <c r="BH60" s="432"/>
      <c r="BI60" s="432"/>
      <c r="BJ60" s="432"/>
      <c r="BK60" s="432"/>
      <c r="BL60" s="432"/>
      <c r="BM60" s="432"/>
      <c r="BN60" s="432"/>
      <c r="BO60" s="432"/>
      <c r="BP60" s="432"/>
      <c r="BQ60" s="432"/>
      <c r="BR60" s="432"/>
      <c r="BS60" s="432"/>
      <c r="BT60" s="432"/>
      <c r="BU60" s="432"/>
      <c r="BV60" s="432"/>
    </row>
    <row r="61" spans="1:74" s="5" customFormat="1" ht="300.75" hidden="1" customHeight="1" outlineLevel="1">
      <c r="A61" s="88">
        <v>35</v>
      </c>
      <c r="B61" s="83" t="s">
        <v>802</v>
      </c>
      <c r="C61" s="280" t="s">
        <v>202</v>
      </c>
      <c r="D61" s="83" t="s">
        <v>803</v>
      </c>
      <c r="E61" s="280" t="s">
        <v>804</v>
      </c>
      <c r="F61" s="280" t="s">
        <v>805</v>
      </c>
      <c r="G61" s="314" t="s">
        <v>806</v>
      </c>
      <c r="H61" s="56" t="s">
        <v>123</v>
      </c>
      <c r="I61" s="76" t="s">
        <v>132</v>
      </c>
      <c r="J61" s="68" t="str">
        <f t="array" ref="J61">INDEX(evaluacion,MATCH(H61&amp;I61,impacto&amp;probabilidad,0))</f>
        <v>9 = Zona de riesgo alta. Reducir el riesgo. Evitar el riesgo compartir o transferir.</v>
      </c>
      <c r="K61" s="113" t="s">
        <v>163</v>
      </c>
      <c r="L61" s="113" t="s">
        <v>19</v>
      </c>
      <c r="M61" s="82" t="s">
        <v>807</v>
      </c>
      <c r="N61" s="111" t="str">
        <f t="array" aca="1" ref="N61" ca="1">OFFSET(valoracion,MATCH(J61&amp;K61&amp;L61,evaluacion2&amp;controles&amp;tipo,0),0)</f>
        <v>3 = Zona de riesgo moderada. Asumir el riesgo. Reducir el Riesgo.</v>
      </c>
      <c r="O61" s="88" t="s">
        <v>217</v>
      </c>
      <c r="P61" s="83" t="s">
        <v>808</v>
      </c>
      <c r="Q61" s="84" t="s">
        <v>809</v>
      </c>
      <c r="R61" s="104" t="s">
        <v>245</v>
      </c>
      <c r="S61" s="335" t="s">
        <v>810</v>
      </c>
      <c r="T61" s="114">
        <v>1</v>
      </c>
      <c r="U61" s="87" t="s">
        <v>257</v>
      </c>
      <c r="V61" s="361" t="s">
        <v>1007</v>
      </c>
      <c r="W61" s="432"/>
      <c r="X61" s="432"/>
      <c r="Y61" s="432"/>
      <c r="Z61" s="432"/>
      <c r="AA61" s="432"/>
      <c r="AB61" s="432"/>
      <c r="AC61" s="432"/>
      <c r="AD61" s="432"/>
      <c r="AE61" s="432"/>
      <c r="AF61" s="432"/>
      <c r="AG61" s="432"/>
      <c r="AH61" s="432"/>
      <c r="AI61" s="432"/>
      <c r="AJ61" s="432"/>
      <c r="AK61" s="432"/>
      <c r="AL61" s="432"/>
      <c r="AM61" s="432"/>
      <c r="AN61" s="432"/>
      <c r="AO61" s="432"/>
      <c r="AP61" s="432"/>
      <c r="AQ61" s="432"/>
      <c r="AR61" s="432"/>
      <c r="AS61" s="432"/>
      <c r="AT61" s="432"/>
      <c r="AU61" s="432"/>
      <c r="AV61" s="432"/>
      <c r="AW61" s="432"/>
      <c r="AX61" s="432"/>
      <c r="AY61" s="432"/>
      <c r="AZ61" s="432"/>
      <c r="BA61" s="432"/>
      <c r="BB61" s="432"/>
      <c r="BC61" s="432"/>
      <c r="BD61" s="432"/>
      <c r="BE61" s="432"/>
      <c r="BF61" s="432"/>
      <c r="BG61" s="432"/>
      <c r="BH61" s="432"/>
      <c r="BI61" s="432"/>
      <c r="BJ61" s="432"/>
      <c r="BK61" s="432"/>
      <c r="BL61" s="432"/>
      <c r="BM61" s="432"/>
      <c r="BN61" s="432"/>
      <c r="BO61" s="432"/>
      <c r="BP61" s="432"/>
      <c r="BQ61" s="432"/>
      <c r="BR61" s="432"/>
      <c r="BS61" s="432"/>
      <c r="BT61" s="432"/>
      <c r="BU61" s="432"/>
      <c r="BV61" s="432"/>
    </row>
    <row r="62" spans="1:74" s="5" customFormat="1" ht="213.75" hidden="1" customHeight="1" outlineLevel="1">
      <c r="A62" s="88">
        <v>36</v>
      </c>
      <c r="B62" s="83" t="s">
        <v>811</v>
      </c>
      <c r="C62" s="280" t="s">
        <v>204</v>
      </c>
      <c r="D62" s="83" t="s">
        <v>812</v>
      </c>
      <c r="E62" s="280" t="s">
        <v>813</v>
      </c>
      <c r="F62" s="333" t="s">
        <v>814</v>
      </c>
      <c r="G62" s="314" t="s">
        <v>815</v>
      </c>
      <c r="H62" s="56" t="s">
        <v>127</v>
      </c>
      <c r="I62" s="76" t="s">
        <v>124</v>
      </c>
      <c r="J62" s="68" t="str">
        <f t="array" ref="J62">INDEX(evaluacion,MATCH(H62&amp;I62,impacto&amp;probabilidad,0))</f>
        <v>8 = Zona de riesgo alta. Reducir el riesgo. Evitar el riesgo compartir o transferir.</v>
      </c>
      <c r="K62" s="9" t="s">
        <v>163</v>
      </c>
      <c r="L62" s="9" t="s">
        <v>19</v>
      </c>
      <c r="M62" s="82" t="s">
        <v>816</v>
      </c>
      <c r="N62" s="68" t="str">
        <f t="array" aca="1" ref="N62" ca="1">OFFSET(valoracion,MATCH(J62&amp;K62&amp;L62,evaluacion2&amp;controles&amp;tipo,0),0)</f>
        <v>4 = Zona de riesgo baja. Asumir el riesgo</v>
      </c>
      <c r="O62" s="83" t="s">
        <v>217</v>
      </c>
      <c r="P62" s="83" t="s">
        <v>817</v>
      </c>
      <c r="Q62" s="84" t="s">
        <v>818</v>
      </c>
      <c r="R62" s="104" t="s">
        <v>245</v>
      </c>
      <c r="S62" s="87" t="s">
        <v>819</v>
      </c>
      <c r="T62" s="114">
        <v>1</v>
      </c>
      <c r="U62" s="87" t="s">
        <v>263</v>
      </c>
      <c r="V62" s="267"/>
      <c r="W62" s="432"/>
      <c r="X62" s="432"/>
      <c r="Y62" s="432"/>
      <c r="Z62" s="432"/>
      <c r="AA62" s="432"/>
      <c r="AB62" s="432"/>
      <c r="AC62" s="432"/>
      <c r="AD62" s="432"/>
      <c r="AE62" s="432"/>
      <c r="AF62" s="432"/>
      <c r="AG62" s="432"/>
      <c r="AH62" s="432"/>
      <c r="AI62" s="432"/>
      <c r="AJ62" s="432"/>
      <c r="AK62" s="432"/>
      <c r="AL62" s="432"/>
      <c r="AM62" s="432"/>
      <c r="AN62" s="432"/>
      <c r="AO62" s="432"/>
      <c r="AP62" s="432"/>
      <c r="AQ62" s="432"/>
      <c r="AR62" s="432"/>
      <c r="AS62" s="432"/>
      <c r="AT62" s="432"/>
      <c r="AU62" s="432"/>
      <c r="AV62" s="432"/>
      <c r="AW62" s="432"/>
      <c r="AX62" s="432"/>
      <c r="AY62" s="432"/>
      <c r="AZ62" s="432"/>
      <c r="BA62" s="432"/>
      <c r="BB62" s="432"/>
      <c r="BC62" s="432"/>
      <c r="BD62" s="432"/>
      <c r="BE62" s="432"/>
      <c r="BF62" s="432"/>
      <c r="BG62" s="432"/>
      <c r="BH62" s="432"/>
      <c r="BI62" s="432"/>
      <c r="BJ62" s="432"/>
      <c r="BK62" s="432"/>
      <c r="BL62" s="432"/>
      <c r="BM62" s="432"/>
      <c r="BN62" s="432"/>
      <c r="BO62" s="432"/>
      <c r="BP62" s="432"/>
      <c r="BQ62" s="432"/>
      <c r="BR62" s="432"/>
      <c r="BS62" s="432"/>
      <c r="BT62" s="432"/>
      <c r="BU62" s="432"/>
      <c r="BV62" s="432"/>
    </row>
    <row r="63" spans="1:74" s="5" customFormat="1" ht="132" hidden="1" customHeight="1" outlineLevel="1">
      <c r="A63" s="304">
        <v>37</v>
      </c>
      <c r="B63" s="336" t="s">
        <v>677</v>
      </c>
      <c r="C63" s="300" t="s">
        <v>206</v>
      </c>
      <c r="D63" s="304" t="s">
        <v>246</v>
      </c>
      <c r="E63" s="315" t="s">
        <v>592</v>
      </c>
      <c r="F63" s="312" t="s">
        <v>249</v>
      </c>
      <c r="G63" s="312" t="s">
        <v>324</v>
      </c>
      <c r="H63" s="56" t="s">
        <v>127</v>
      </c>
      <c r="I63" s="76" t="s">
        <v>132</v>
      </c>
      <c r="J63" s="68" t="str">
        <f t="array" ref="J63">INDEX(evaluacion,MATCH(H63&amp;I63,impacto&amp;probabilidad,0))</f>
        <v>12 = Zona de riesgo extrema. Evitar el riesgo. Reducir el riesgo, Compartir o transferir.</v>
      </c>
      <c r="K63" s="9" t="s">
        <v>163</v>
      </c>
      <c r="L63" s="9" t="s">
        <v>19</v>
      </c>
      <c r="M63" s="96" t="s">
        <v>286</v>
      </c>
      <c r="N63" s="68" t="str">
        <f t="array" aca="1" ref="N63" ca="1">OFFSET(valoracion,MATCH(J63&amp;K63&amp;L63,evaluacion2&amp;controles&amp;tipo,0),0)</f>
        <v>4 = Zona de riesgo alta. Reducir el riesgo. Evitar el riesgo compartir o transferir.</v>
      </c>
      <c r="O63" s="83" t="s">
        <v>3</v>
      </c>
      <c r="P63" s="96" t="s">
        <v>678</v>
      </c>
      <c r="Q63" s="96" t="s">
        <v>318</v>
      </c>
      <c r="R63" s="104" t="s">
        <v>245</v>
      </c>
      <c r="S63" s="96" t="s">
        <v>325</v>
      </c>
      <c r="T63" s="86">
        <v>0</v>
      </c>
      <c r="U63" s="87" t="s">
        <v>243</v>
      </c>
      <c r="V63" s="266"/>
      <c r="W63" s="432"/>
      <c r="X63" s="432"/>
      <c r="Y63" s="432"/>
      <c r="Z63" s="432"/>
      <c r="AA63" s="432"/>
      <c r="AB63" s="432"/>
      <c r="AC63" s="432"/>
      <c r="AD63" s="432"/>
      <c r="AE63" s="432"/>
      <c r="AF63" s="432"/>
      <c r="AG63" s="432"/>
      <c r="AH63" s="432"/>
      <c r="AI63" s="432"/>
      <c r="AJ63" s="432"/>
      <c r="AK63" s="432"/>
      <c r="AL63" s="432"/>
      <c r="AM63" s="432"/>
      <c r="AN63" s="432"/>
      <c r="AO63" s="432"/>
      <c r="AP63" s="432"/>
      <c r="AQ63" s="432"/>
      <c r="AR63" s="432"/>
      <c r="AS63" s="432"/>
      <c r="AT63" s="432"/>
      <c r="AU63" s="432"/>
      <c r="AV63" s="432"/>
      <c r="AW63" s="432"/>
      <c r="AX63" s="432"/>
      <c r="AY63" s="432"/>
      <c r="AZ63" s="432"/>
      <c r="BA63" s="432"/>
      <c r="BB63" s="432"/>
      <c r="BC63" s="432"/>
      <c r="BD63" s="432"/>
      <c r="BE63" s="432"/>
      <c r="BF63" s="432"/>
      <c r="BG63" s="432"/>
      <c r="BH63" s="432"/>
      <c r="BI63" s="432"/>
      <c r="BJ63" s="432"/>
      <c r="BK63" s="432"/>
      <c r="BL63" s="432"/>
      <c r="BM63" s="432"/>
      <c r="BN63" s="432"/>
      <c r="BO63" s="432"/>
      <c r="BP63" s="432"/>
      <c r="BQ63" s="432"/>
      <c r="BR63" s="432"/>
      <c r="BS63" s="432"/>
      <c r="BT63" s="432"/>
      <c r="BU63" s="432"/>
      <c r="BV63" s="432"/>
    </row>
    <row r="64" spans="1:74" s="5" customFormat="1" ht="12.75" hidden="1" customHeight="1" outlineLevel="1">
      <c r="A64" s="10"/>
      <c r="B64" s="10"/>
      <c r="C64" s="77"/>
      <c r="D64" s="10"/>
      <c r="E64" s="10"/>
      <c r="F64" s="75"/>
      <c r="G64" s="75"/>
      <c r="H64" s="56"/>
      <c r="I64" s="76"/>
      <c r="J64" s="68"/>
      <c r="K64" s="9"/>
      <c r="L64" s="9"/>
      <c r="M64" s="9"/>
      <c r="N64" s="68"/>
      <c r="O64" s="6"/>
      <c r="P64" s="6"/>
      <c r="Q64" s="14"/>
      <c r="R64" s="9"/>
      <c r="S64" s="9"/>
      <c r="T64" s="9"/>
      <c r="U64" s="7"/>
      <c r="V64" s="14"/>
      <c r="W64" s="432"/>
      <c r="X64" s="432"/>
      <c r="Y64" s="432"/>
      <c r="Z64" s="432"/>
      <c r="AA64" s="432"/>
      <c r="AB64" s="432"/>
      <c r="AC64" s="432"/>
      <c r="AD64" s="432"/>
      <c r="AE64" s="432"/>
      <c r="AF64" s="432"/>
      <c r="AG64" s="432"/>
      <c r="AH64" s="432"/>
      <c r="AI64" s="432"/>
      <c r="AJ64" s="432"/>
      <c r="AK64" s="432"/>
      <c r="AL64" s="432"/>
      <c r="AM64" s="432"/>
      <c r="AN64" s="432"/>
      <c r="AO64" s="432"/>
      <c r="AP64" s="432"/>
      <c r="AQ64" s="432"/>
      <c r="AR64" s="432"/>
      <c r="AS64" s="432"/>
      <c r="AT64" s="432"/>
      <c r="AU64" s="432"/>
      <c r="AV64" s="432"/>
      <c r="AW64" s="432"/>
      <c r="AX64" s="432"/>
      <c r="AY64" s="432"/>
      <c r="AZ64" s="432"/>
      <c r="BA64" s="432"/>
      <c r="BB64" s="432"/>
      <c r="BC64" s="432"/>
      <c r="BD64" s="432"/>
      <c r="BE64" s="432"/>
      <c r="BF64" s="432"/>
      <c r="BG64" s="432"/>
      <c r="BH64" s="432"/>
      <c r="BI64" s="432"/>
      <c r="BJ64" s="432"/>
      <c r="BK64" s="432"/>
      <c r="BL64" s="432"/>
      <c r="BM64" s="432"/>
      <c r="BN64" s="432"/>
      <c r="BO64" s="432"/>
      <c r="BP64" s="432"/>
      <c r="BQ64" s="432"/>
      <c r="BR64" s="432"/>
      <c r="BS64" s="432"/>
      <c r="BT64" s="432"/>
      <c r="BU64" s="432"/>
      <c r="BV64" s="432"/>
    </row>
    <row r="65" spans="1:75" s="5" customFormat="1" ht="12.75" hidden="1" customHeight="1" outlineLevel="1">
      <c r="A65" s="10"/>
      <c r="B65" s="10"/>
      <c r="C65" s="77"/>
      <c r="D65" s="10"/>
      <c r="E65" s="10"/>
      <c r="F65" s="75"/>
      <c r="G65" s="75"/>
      <c r="H65" s="56"/>
      <c r="I65" s="76"/>
      <c r="J65" s="68"/>
      <c r="K65" s="9"/>
      <c r="L65" s="9"/>
      <c r="M65" s="9"/>
      <c r="N65" s="68"/>
      <c r="O65" s="6"/>
      <c r="P65" s="6"/>
      <c r="Q65" s="14"/>
      <c r="R65" s="9"/>
      <c r="S65" s="9"/>
      <c r="T65" s="9"/>
      <c r="U65" s="7"/>
      <c r="V65" s="14"/>
      <c r="W65" s="432"/>
      <c r="X65" s="432"/>
      <c r="Y65" s="432"/>
      <c r="Z65" s="432"/>
      <c r="AA65" s="432"/>
      <c r="AB65" s="432"/>
      <c r="AC65" s="432"/>
      <c r="AD65" s="432"/>
      <c r="AE65" s="432"/>
      <c r="AF65" s="432"/>
      <c r="AG65" s="432"/>
      <c r="AH65" s="432"/>
      <c r="AI65" s="432"/>
      <c r="AJ65" s="432"/>
      <c r="AK65" s="432"/>
      <c r="AL65" s="432"/>
      <c r="AM65" s="432"/>
      <c r="AN65" s="432"/>
      <c r="AO65" s="432"/>
      <c r="AP65" s="432"/>
      <c r="AQ65" s="432"/>
      <c r="AR65" s="432"/>
      <c r="AS65" s="432"/>
      <c r="AT65" s="432"/>
      <c r="AU65" s="432"/>
      <c r="AV65" s="432"/>
      <c r="AW65" s="432"/>
      <c r="AX65" s="432"/>
      <c r="AY65" s="432"/>
      <c r="AZ65" s="432"/>
      <c r="BA65" s="432"/>
      <c r="BB65" s="432"/>
      <c r="BC65" s="432"/>
      <c r="BD65" s="432"/>
      <c r="BE65" s="432"/>
      <c r="BF65" s="432"/>
      <c r="BG65" s="432"/>
      <c r="BH65" s="432"/>
      <c r="BI65" s="432"/>
      <c r="BJ65" s="432"/>
      <c r="BK65" s="432"/>
      <c r="BL65" s="432"/>
      <c r="BM65" s="432"/>
      <c r="BN65" s="432"/>
      <c r="BO65" s="432"/>
      <c r="BP65" s="432"/>
      <c r="BQ65" s="432"/>
      <c r="BR65" s="432"/>
      <c r="BS65" s="432"/>
      <c r="BT65" s="432"/>
      <c r="BU65" s="432"/>
      <c r="BV65" s="432"/>
    </row>
    <row r="66" spans="1:75" s="5" customFormat="1" ht="27.75" customHeight="1" collapsed="1">
      <c r="A66" s="439" t="s">
        <v>622</v>
      </c>
      <c r="B66" s="439"/>
      <c r="C66" s="439"/>
      <c r="D66" s="439"/>
      <c r="E66" s="439"/>
      <c r="F66" s="439"/>
      <c r="G66" s="439"/>
      <c r="H66" s="436" t="s">
        <v>602</v>
      </c>
      <c r="I66" s="436"/>
      <c r="J66" s="436"/>
      <c r="K66" s="436"/>
      <c r="L66" s="436"/>
      <c r="M66" s="436"/>
      <c r="N66" s="436"/>
      <c r="O66" s="436"/>
      <c r="P66" s="436"/>
      <c r="Q66" s="436"/>
      <c r="R66" s="436"/>
      <c r="S66" s="436"/>
      <c r="T66" s="436"/>
      <c r="U66" s="436"/>
      <c r="V66" s="436"/>
      <c r="W66" s="432"/>
      <c r="X66" s="432"/>
      <c r="Y66" s="432"/>
      <c r="Z66" s="432"/>
      <c r="AA66" s="432"/>
      <c r="AB66" s="432"/>
      <c r="AC66" s="432"/>
      <c r="AD66" s="432"/>
      <c r="AE66" s="432"/>
      <c r="AF66" s="432"/>
      <c r="AG66" s="432"/>
      <c r="AH66" s="432"/>
      <c r="AI66" s="432"/>
      <c r="AJ66" s="432"/>
      <c r="AK66" s="432"/>
      <c r="AL66" s="432"/>
      <c r="AM66" s="432"/>
      <c r="AN66" s="432"/>
      <c r="AO66" s="432"/>
      <c r="AP66" s="432"/>
      <c r="AQ66" s="432"/>
      <c r="AR66" s="432"/>
      <c r="AS66" s="432"/>
      <c r="AT66" s="432"/>
      <c r="AU66" s="432"/>
      <c r="AV66" s="432"/>
      <c r="AW66" s="432"/>
      <c r="AX66" s="432"/>
      <c r="AY66" s="432"/>
      <c r="AZ66" s="432"/>
      <c r="BA66" s="432"/>
      <c r="BB66" s="432"/>
      <c r="BC66" s="432"/>
      <c r="BD66" s="432"/>
      <c r="BE66" s="432"/>
      <c r="BF66" s="432"/>
      <c r="BG66" s="432"/>
      <c r="BH66" s="432"/>
      <c r="BI66" s="432"/>
      <c r="BJ66" s="432"/>
      <c r="BK66" s="432"/>
      <c r="BL66" s="432"/>
      <c r="BM66" s="432"/>
      <c r="BN66" s="432"/>
      <c r="BO66" s="432"/>
      <c r="BP66" s="432"/>
      <c r="BQ66" s="432"/>
      <c r="BR66" s="432"/>
      <c r="BS66" s="432"/>
      <c r="BT66" s="432"/>
      <c r="BU66" s="432"/>
      <c r="BV66" s="432"/>
    </row>
    <row r="67" spans="1:75" s="5" customFormat="1" ht="204" hidden="1" customHeight="1" outlineLevel="2">
      <c r="A67" s="99">
        <v>38</v>
      </c>
      <c r="B67" s="112" t="s">
        <v>703</v>
      </c>
      <c r="C67" s="280" t="s">
        <v>204</v>
      </c>
      <c r="D67" s="112" t="s">
        <v>883</v>
      </c>
      <c r="E67" s="280" t="s">
        <v>832</v>
      </c>
      <c r="F67" s="321" t="s">
        <v>884</v>
      </c>
      <c r="G67" s="321" t="s">
        <v>885</v>
      </c>
      <c r="H67" s="56" t="s">
        <v>123</v>
      </c>
      <c r="I67" s="76" t="s">
        <v>132</v>
      </c>
      <c r="J67" s="68" t="str">
        <f t="array" ref="J67">INDEX(evaluacion,MATCH(H67&amp;I67,impacto&amp;probabilidad,0))</f>
        <v>9 = Zona de riesgo alta. Reducir el riesgo. Evitar el riesgo compartir o transferir.</v>
      </c>
      <c r="K67" s="9" t="s">
        <v>163</v>
      </c>
      <c r="L67" s="9" t="s">
        <v>19</v>
      </c>
      <c r="M67" s="82" t="s">
        <v>327</v>
      </c>
      <c r="N67" s="68" t="str">
        <f t="array" aca="1" ref="N67" ca="1">OFFSET(valoracion,MATCH(J67&amp;K67&amp;L67,evaluacion2&amp;controles&amp;tipo,0),0)</f>
        <v>3 = Zona de riesgo moderada. Asumir el riesgo. Reducir el Riesgo.</v>
      </c>
      <c r="O67" s="83" t="s">
        <v>217</v>
      </c>
      <c r="P67" s="83" t="s">
        <v>834</v>
      </c>
      <c r="Q67" s="84" t="s">
        <v>886</v>
      </c>
      <c r="R67" s="92" t="s">
        <v>833</v>
      </c>
      <c r="S67" s="95" t="s">
        <v>328</v>
      </c>
      <c r="T67" s="86">
        <v>1</v>
      </c>
      <c r="U67" s="87" t="s">
        <v>230</v>
      </c>
      <c r="V67" s="264" t="s">
        <v>998</v>
      </c>
      <c r="W67" s="432"/>
      <c r="X67" s="432"/>
      <c r="Y67" s="432"/>
      <c r="Z67" s="432"/>
      <c r="AA67" s="432"/>
      <c r="AB67" s="432"/>
      <c r="AC67" s="432"/>
      <c r="AD67" s="432"/>
      <c r="AE67" s="432"/>
      <c r="AF67" s="432"/>
      <c r="AG67" s="432"/>
      <c r="AH67" s="432"/>
      <c r="AI67" s="432"/>
      <c r="AJ67" s="432"/>
      <c r="AK67" s="432"/>
      <c r="AL67" s="432"/>
      <c r="AM67" s="432"/>
      <c r="AN67" s="432"/>
      <c r="AO67" s="432"/>
      <c r="AP67" s="432"/>
      <c r="AQ67" s="432"/>
      <c r="AR67" s="432"/>
      <c r="AS67" s="432"/>
      <c r="AT67" s="432"/>
      <c r="AU67" s="432"/>
      <c r="AV67" s="432"/>
      <c r="AW67" s="432"/>
      <c r="AX67" s="432"/>
      <c r="AY67" s="432"/>
      <c r="AZ67" s="432"/>
      <c r="BA67" s="432"/>
      <c r="BB67" s="432"/>
      <c r="BC67" s="432"/>
      <c r="BD67" s="432"/>
      <c r="BE67" s="432"/>
      <c r="BF67" s="432"/>
      <c r="BG67" s="432"/>
      <c r="BH67" s="432"/>
      <c r="BI67" s="432"/>
      <c r="BJ67" s="432"/>
      <c r="BK67" s="432"/>
      <c r="BL67" s="432"/>
      <c r="BM67" s="432"/>
      <c r="BN67" s="432"/>
      <c r="BO67" s="432"/>
      <c r="BP67" s="432"/>
      <c r="BQ67" s="432"/>
      <c r="BR67" s="432"/>
      <c r="BS67" s="432"/>
      <c r="BT67" s="432"/>
      <c r="BU67" s="432"/>
      <c r="BV67" s="432"/>
    </row>
    <row r="68" spans="1:75" s="5" customFormat="1" ht="408" hidden="1" customHeight="1" outlineLevel="2">
      <c r="A68" s="95">
        <v>39</v>
      </c>
      <c r="B68" s="112" t="s">
        <v>704</v>
      </c>
      <c r="C68" s="280" t="s">
        <v>202</v>
      </c>
      <c r="D68" s="112" t="s">
        <v>835</v>
      </c>
      <c r="E68" s="280" t="s">
        <v>836</v>
      </c>
      <c r="F68" s="321" t="s">
        <v>837</v>
      </c>
      <c r="G68" s="321" t="s">
        <v>887</v>
      </c>
      <c r="H68" s="56" t="s">
        <v>126</v>
      </c>
      <c r="I68" s="76" t="s">
        <v>132</v>
      </c>
      <c r="J68" s="68" t="str">
        <f t="array" ref="J68">INDEX(evaluacion,MATCH(H68&amp;I68,impacto&amp;probabilidad,0))</f>
        <v>6 = Zona de riesgo moderada. Asumir el riesgo. Reducir el Riesgo.</v>
      </c>
      <c r="K68" s="113" t="s">
        <v>163</v>
      </c>
      <c r="L68" s="113" t="s">
        <v>19</v>
      </c>
      <c r="M68" s="82" t="s">
        <v>838</v>
      </c>
      <c r="N68" s="111" t="str">
        <f t="array" aca="1" ref="N68" ca="1">OFFSET(valoracion,MATCH(J68&amp;K68&amp;L68,evaluacion2&amp;controles&amp;tipo,0),0)</f>
        <v>2 = Zona de riesgo baja. Asumir el riesgo</v>
      </c>
      <c r="O68" s="83" t="s">
        <v>3</v>
      </c>
      <c r="P68" s="83" t="s">
        <v>330</v>
      </c>
      <c r="Q68" s="84" t="s">
        <v>839</v>
      </c>
      <c r="R68" s="85" t="s">
        <v>840</v>
      </c>
      <c r="S68" s="82" t="s">
        <v>331</v>
      </c>
      <c r="T68" s="86">
        <v>1</v>
      </c>
      <c r="U68" s="87" t="s">
        <v>263</v>
      </c>
      <c r="V68" s="18" t="s">
        <v>999</v>
      </c>
      <c r="W68" s="432"/>
      <c r="X68" s="432"/>
      <c r="Y68" s="432"/>
      <c r="Z68" s="432"/>
      <c r="AA68" s="432"/>
      <c r="AB68" s="432"/>
      <c r="AC68" s="432"/>
      <c r="AD68" s="432"/>
      <c r="AE68" s="432"/>
      <c r="AF68" s="432"/>
      <c r="AG68" s="432"/>
      <c r="AH68" s="432"/>
      <c r="AI68" s="432"/>
      <c r="AJ68" s="432"/>
      <c r="AK68" s="432"/>
      <c r="AL68" s="432"/>
      <c r="AM68" s="432"/>
      <c r="AN68" s="432"/>
      <c r="AO68" s="432"/>
      <c r="AP68" s="432"/>
      <c r="AQ68" s="432"/>
      <c r="AR68" s="432"/>
      <c r="AS68" s="432"/>
      <c r="AT68" s="432"/>
      <c r="AU68" s="432"/>
      <c r="AV68" s="432"/>
      <c r="AW68" s="432"/>
      <c r="AX68" s="432"/>
      <c r="AY68" s="432"/>
      <c r="AZ68" s="432"/>
      <c r="BA68" s="432"/>
      <c r="BB68" s="432"/>
      <c r="BC68" s="432"/>
      <c r="BD68" s="432"/>
      <c r="BE68" s="432"/>
      <c r="BF68" s="432"/>
      <c r="BG68" s="432"/>
      <c r="BH68" s="432"/>
      <c r="BI68" s="432"/>
      <c r="BJ68" s="432"/>
      <c r="BK68" s="432"/>
      <c r="BL68" s="432"/>
      <c r="BM68" s="432"/>
      <c r="BN68" s="432"/>
      <c r="BO68" s="432"/>
      <c r="BP68" s="432"/>
      <c r="BQ68" s="432"/>
      <c r="BR68" s="432"/>
      <c r="BS68" s="432"/>
      <c r="BT68" s="432"/>
      <c r="BU68" s="432"/>
      <c r="BV68" s="432"/>
    </row>
    <row r="69" spans="1:75" s="5" customFormat="1" ht="299.25" hidden="1" customHeight="1" outlineLevel="2">
      <c r="A69" s="99">
        <v>40</v>
      </c>
      <c r="B69" s="337" t="s">
        <v>699</v>
      </c>
      <c r="C69" s="280" t="s">
        <v>206</v>
      </c>
      <c r="D69" s="112" t="s">
        <v>888</v>
      </c>
      <c r="E69" s="280" t="s">
        <v>700</v>
      </c>
      <c r="F69" s="299" t="s">
        <v>889</v>
      </c>
      <c r="G69" s="299" t="s">
        <v>890</v>
      </c>
      <c r="H69" s="56" t="s">
        <v>127</v>
      </c>
      <c r="I69" s="76" t="s">
        <v>134</v>
      </c>
      <c r="J69" s="111" t="str">
        <f t="array" ref="J69">INDEX(evaluacion,MATCH(H69&amp;I69,impacto&amp;probabilidad,0))</f>
        <v>4 = Zona de riesgo alta. Reducir el riesgo. Evitar el riesgo compartir o transferir.</v>
      </c>
      <c r="K69" s="9" t="s">
        <v>163</v>
      </c>
      <c r="L69" s="9" t="s">
        <v>19</v>
      </c>
      <c r="M69" s="299" t="s">
        <v>891</v>
      </c>
      <c r="N69" s="111" t="str">
        <f t="array" aca="1" ref="N69" ca="1">OFFSET(valoracion,MATCH(J69&amp;K69&amp;L69,evaluacion2&amp;controles&amp;tipo,0),0)</f>
        <v>4 = Zona de riesgo alta. Reducir el riesgo. Evitar el riesgo compartir o transferir.</v>
      </c>
      <c r="O69" s="83" t="s">
        <v>3</v>
      </c>
      <c r="P69" s="299" t="s">
        <v>701</v>
      </c>
      <c r="Q69" s="299" t="s">
        <v>702</v>
      </c>
      <c r="R69" s="85" t="s">
        <v>333</v>
      </c>
      <c r="S69" s="299" t="s">
        <v>892</v>
      </c>
      <c r="T69" s="86">
        <v>0</v>
      </c>
      <c r="U69" s="87" t="s">
        <v>243</v>
      </c>
      <c r="V69" s="266" t="s">
        <v>1000</v>
      </c>
      <c r="W69" s="432"/>
      <c r="X69" s="432"/>
      <c r="Y69" s="432"/>
      <c r="Z69" s="432"/>
      <c r="AA69" s="432"/>
      <c r="AB69" s="432"/>
      <c r="AC69" s="432"/>
      <c r="AD69" s="432"/>
      <c r="AE69" s="432"/>
      <c r="AF69" s="432"/>
      <c r="AG69" s="432"/>
      <c r="AH69" s="432"/>
      <c r="AI69" s="432"/>
      <c r="AJ69" s="432"/>
      <c r="AK69" s="432"/>
      <c r="AL69" s="432"/>
      <c r="AM69" s="432"/>
      <c r="AN69" s="432"/>
      <c r="AO69" s="432"/>
      <c r="AP69" s="432"/>
      <c r="AQ69" s="432"/>
      <c r="AR69" s="432"/>
      <c r="AS69" s="432"/>
      <c r="AT69" s="432"/>
      <c r="AU69" s="432"/>
      <c r="AV69" s="432"/>
      <c r="AW69" s="432"/>
      <c r="AX69" s="432"/>
      <c r="AY69" s="432"/>
      <c r="AZ69" s="432"/>
      <c r="BA69" s="432"/>
      <c r="BB69" s="432"/>
      <c r="BC69" s="432"/>
      <c r="BD69" s="432"/>
      <c r="BE69" s="432"/>
      <c r="BF69" s="432"/>
      <c r="BG69" s="432"/>
      <c r="BH69" s="432"/>
      <c r="BI69" s="432"/>
      <c r="BJ69" s="432"/>
      <c r="BK69" s="432"/>
      <c r="BL69" s="432"/>
      <c r="BM69" s="432"/>
      <c r="BN69" s="432"/>
      <c r="BO69" s="432"/>
      <c r="BP69" s="432"/>
      <c r="BQ69" s="432"/>
      <c r="BR69" s="432"/>
      <c r="BS69" s="432"/>
      <c r="BT69" s="432"/>
      <c r="BU69" s="432"/>
      <c r="BV69" s="432"/>
    </row>
    <row r="70" spans="1:75" s="5" customFormat="1" ht="24" hidden="1" customHeight="1" outlineLevel="2">
      <c r="A70" s="10"/>
      <c r="B70" s="10"/>
      <c r="C70" s="77"/>
      <c r="D70" s="10"/>
      <c r="E70" s="10"/>
      <c r="F70" s="75"/>
      <c r="G70" s="75"/>
      <c r="H70" s="56"/>
      <c r="I70" s="23"/>
      <c r="J70" s="68"/>
      <c r="K70" s="9"/>
      <c r="L70" s="9"/>
      <c r="M70" s="9"/>
      <c r="N70" s="68"/>
      <c r="O70" s="6"/>
      <c r="P70" s="6"/>
      <c r="Q70" s="6"/>
      <c r="R70" s="9"/>
      <c r="S70" s="9"/>
      <c r="T70" s="9"/>
      <c r="U70" s="7"/>
      <c r="V70" s="6"/>
      <c r="W70" s="432"/>
      <c r="X70" s="432"/>
      <c r="Y70" s="432"/>
      <c r="Z70" s="432"/>
      <c r="AA70" s="432"/>
      <c r="AB70" s="432"/>
      <c r="AC70" s="432"/>
      <c r="AD70" s="432"/>
      <c r="AE70" s="432"/>
      <c r="AF70" s="432"/>
      <c r="AG70" s="432"/>
      <c r="AH70" s="432"/>
      <c r="AI70" s="432"/>
      <c r="AJ70" s="432"/>
      <c r="AK70" s="432"/>
      <c r="AL70" s="432"/>
      <c r="AM70" s="432"/>
      <c r="AN70" s="432"/>
      <c r="AO70" s="432"/>
      <c r="AP70" s="432"/>
      <c r="AQ70" s="432"/>
      <c r="AR70" s="432"/>
      <c r="AS70" s="432"/>
      <c r="AT70" s="432"/>
      <c r="AU70" s="432"/>
      <c r="AV70" s="432"/>
      <c r="AW70" s="432"/>
      <c r="AX70" s="432"/>
      <c r="AY70" s="432"/>
      <c r="AZ70" s="432"/>
      <c r="BA70" s="432"/>
      <c r="BB70" s="432"/>
      <c r="BC70" s="432"/>
      <c r="BD70" s="432"/>
      <c r="BE70" s="432"/>
      <c r="BF70" s="432"/>
      <c r="BG70" s="432"/>
      <c r="BH70" s="432"/>
      <c r="BI70" s="432"/>
      <c r="BJ70" s="432"/>
      <c r="BK70" s="432"/>
      <c r="BL70" s="432"/>
      <c r="BM70" s="432"/>
      <c r="BN70" s="432"/>
      <c r="BO70" s="432"/>
      <c r="BP70" s="432"/>
      <c r="BQ70" s="432"/>
      <c r="BR70" s="432"/>
      <c r="BS70" s="432"/>
      <c r="BT70" s="432"/>
      <c r="BU70" s="432"/>
      <c r="BV70" s="432"/>
    </row>
    <row r="71" spans="1:75" s="5" customFormat="1" ht="29.25" customHeight="1" collapsed="1">
      <c r="A71" s="440" t="s">
        <v>326</v>
      </c>
      <c r="B71" s="440"/>
      <c r="C71" s="440"/>
      <c r="D71" s="440"/>
      <c r="E71" s="440"/>
      <c r="F71" s="440"/>
      <c r="G71" s="440"/>
      <c r="H71" s="441"/>
      <c r="I71" s="441"/>
      <c r="J71" s="441"/>
      <c r="K71" s="441"/>
      <c r="L71" s="441"/>
      <c r="M71" s="441"/>
      <c r="N71" s="441"/>
      <c r="O71" s="441"/>
      <c r="P71" s="441"/>
      <c r="Q71" s="441"/>
      <c r="R71" s="441"/>
      <c r="S71" s="441"/>
      <c r="T71" s="441"/>
      <c r="U71" s="441"/>
      <c r="V71" s="441"/>
      <c r="W71" s="432"/>
      <c r="X71" s="432"/>
      <c r="Y71" s="432"/>
      <c r="Z71" s="432"/>
      <c r="AA71" s="432"/>
      <c r="AB71" s="432"/>
      <c r="AC71" s="432"/>
      <c r="AD71" s="432"/>
      <c r="AE71" s="432"/>
      <c r="AF71" s="432"/>
      <c r="AG71" s="432"/>
      <c r="AH71" s="432"/>
      <c r="AI71" s="432"/>
      <c r="AJ71" s="432"/>
      <c r="AK71" s="432"/>
      <c r="AL71" s="432"/>
      <c r="AM71" s="432"/>
      <c r="AN71" s="432"/>
      <c r="AO71" s="432"/>
      <c r="AP71" s="432"/>
      <c r="AQ71" s="432"/>
      <c r="AR71" s="432"/>
      <c r="AS71" s="432"/>
      <c r="AT71" s="432"/>
      <c r="AU71" s="432"/>
      <c r="AV71" s="432"/>
      <c r="AW71" s="432"/>
      <c r="AX71" s="432"/>
      <c r="AY71" s="432"/>
      <c r="AZ71" s="432"/>
      <c r="BA71" s="432"/>
      <c r="BB71" s="432"/>
      <c r="BC71" s="432"/>
      <c r="BD71" s="432"/>
      <c r="BE71" s="432"/>
      <c r="BF71" s="432"/>
      <c r="BG71" s="432"/>
      <c r="BH71" s="432"/>
      <c r="BI71" s="432"/>
      <c r="BJ71" s="432"/>
      <c r="BK71" s="432"/>
      <c r="BL71" s="432"/>
      <c r="BM71" s="432"/>
      <c r="BN71" s="432"/>
      <c r="BO71" s="432"/>
      <c r="BP71" s="432"/>
      <c r="BQ71" s="432"/>
      <c r="BR71" s="432"/>
      <c r="BS71" s="432"/>
      <c r="BT71" s="432"/>
      <c r="BU71" s="432"/>
      <c r="BV71" s="432"/>
    </row>
    <row r="72" spans="1:75" s="5" customFormat="1" ht="39" hidden="1" customHeight="1" outlineLevel="1">
      <c r="A72" s="83"/>
      <c r="B72" s="115" t="s">
        <v>8</v>
      </c>
      <c r="C72" s="115" t="s">
        <v>191</v>
      </c>
      <c r="D72" s="115" t="s">
        <v>7</v>
      </c>
      <c r="E72" s="115" t="s">
        <v>334</v>
      </c>
      <c r="F72" s="115" t="s">
        <v>193</v>
      </c>
      <c r="G72" s="116" t="s">
        <v>194</v>
      </c>
      <c r="H72" s="8" t="s">
        <v>9</v>
      </c>
      <c r="I72" s="8" t="s">
        <v>10</v>
      </c>
      <c r="J72" s="8" t="s">
        <v>11</v>
      </c>
      <c r="K72" s="8" t="s">
        <v>119</v>
      </c>
      <c r="L72" s="8" t="s">
        <v>133</v>
      </c>
      <c r="M72" s="8" t="s">
        <v>120</v>
      </c>
      <c r="N72" s="8" t="s">
        <v>12</v>
      </c>
      <c r="O72" s="8" t="s">
        <v>175</v>
      </c>
      <c r="P72" s="8" t="s">
        <v>13</v>
      </c>
      <c r="Q72" s="8" t="s">
        <v>121</v>
      </c>
      <c r="R72" s="8" t="s">
        <v>176</v>
      </c>
      <c r="S72" s="8" t="s">
        <v>214</v>
      </c>
      <c r="T72" s="8" t="s">
        <v>215</v>
      </c>
      <c r="U72" s="8" t="s">
        <v>122</v>
      </c>
      <c r="V72" s="8" t="s">
        <v>1</v>
      </c>
      <c r="W72" s="432"/>
      <c r="X72" s="432"/>
      <c r="Y72" s="432"/>
      <c r="Z72" s="432"/>
      <c r="AA72" s="432"/>
      <c r="AB72" s="432"/>
      <c r="AC72" s="432"/>
      <c r="AD72" s="432"/>
      <c r="AE72" s="432"/>
      <c r="AF72" s="432"/>
      <c r="AG72" s="432"/>
      <c r="AH72" s="432"/>
      <c r="AI72" s="432"/>
      <c r="AJ72" s="432"/>
      <c r="AK72" s="432"/>
      <c r="AL72" s="432"/>
      <c r="AM72" s="432"/>
      <c r="AN72" s="432"/>
      <c r="AO72" s="432"/>
      <c r="AP72" s="432"/>
      <c r="AQ72" s="432"/>
      <c r="AR72" s="432"/>
      <c r="AS72" s="432"/>
      <c r="AT72" s="432"/>
      <c r="AU72" s="432"/>
      <c r="AV72" s="432"/>
      <c r="AW72" s="432"/>
      <c r="AX72" s="432"/>
      <c r="AY72" s="432"/>
      <c r="AZ72" s="432"/>
      <c r="BA72" s="432"/>
      <c r="BB72" s="432"/>
      <c r="BC72" s="432"/>
      <c r="BD72" s="432"/>
      <c r="BE72" s="432"/>
      <c r="BF72" s="432"/>
      <c r="BG72" s="432"/>
      <c r="BH72" s="432"/>
      <c r="BI72" s="432"/>
      <c r="BJ72" s="432"/>
      <c r="BK72" s="432"/>
      <c r="BL72" s="432"/>
      <c r="BM72" s="432"/>
      <c r="BN72" s="432"/>
      <c r="BO72" s="432"/>
      <c r="BP72" s="432"/>
      <c r="BQ72" s="432"/>
      <c r="BR72" s="432"/>
      <c r="BS72" s="432"/>
      <c r="BT72" s="432"/>
      <c r="BU72" s="432"/>
      <c r="BV72" s="432"/>
    </row>
    <row r="73" spans="1:75" s="5" customFormat="1" ht="171" hidden="1" customHeight="1" outlineLevel="1">
      <c r="A73" s="304">
        <v>41</v>
      </c>
      <c r="B73" s="341" t="s">
        <v>846</v>
      </c>
      <c r="C73" s="306" t="s">
        <v>206</v>
      </c>
      <c r="D73" s="309" t="s">
        <v>845</v>
      </c>
      <c r="E73" s="323" t="s">
        <v>847</v>
      </c>
      <c r="F73" s="309" t="s">
        <v>848</v>
      </c>
      <c r="G73" s="342" t="s">
        <v>849</v>
      </c>
      <c r="H73" s="56" t="s">
        <v>127</v>
      </c>
      <c r="I73" s="289" t="s">
        <v>134</v>
      </c>
      <c r="J73" s="290" t="str">
        <f t="array" ref="J73">INDEX(evaluacion,MATCH(H73&amp;I73,impacto&amp;probabilidad,0))</f>
        <v>4 = Zona de riesgo alta. Reducir el riesgo. Evitar el riesgo compartir o transferir.</v>
      </c>
      <c r="K73" s="291" t="s">
        <v>163</v>
      </c>
      <c r="L73" s="291" t="s">
        <v>19</v>
      </c>
      <c r="M73" s="296" t="s">
        <v>850</v>
      </c>
      <c r="N73" s="111" t="str">
        <f t="array" aca="1" ref="N73" ca="1">OFFSET(valoracion,MATCH(J73&amp;K73&amp;L73,evaluacion2&amp;controles&amp;tipo,0),0)</f>
        <v>4 = Zona de riesgo alta. Reducir el riesgo. Evitar el riesgo compartir o transferir.</v>
      </c>
      <c r="O73" s="301" t="s">
        <v>851</v>
      </c>
      <c r="P73" s="296" t="s">
        <v>852</v>
      </c>
      <c r="Q73" s="296" t="s">
        <v>853</v>
      </c>
      <c r="R73" s="117" t="s">
        <v>282</v>
      </c>
      <c r="S73" s="305" t="s">
        <v>854</v>
      </c>
      <c r="T73" s="119">
        <v>0</v>
      </c>
      <c r="U73" s="120" t="s">
        <v>243</v>
      </c>
      <c r="V73" s="266" t="s">
        <v>1001</v>
      </c>
      <c r="W73" s="432"/>
      <c r="X73" s="432"/>
      <c r="Y73" s="432"/>
      <c r="Z73" s="432"/>
      <c r="AA73" s="432"/>
      <c r="AB73" s="432"/>
      <c r="AC73" s="432"/>
      <c r="AD73" s="432"/>
      <c r="AE73" s="432"/>
      <c r="AF73" s="432"/>
      <c r="AG73" s="432"/>
      <c r="AH73" s="432"/>
      <c r="AI73" s="432"/>
      <c r="AJ73" s="432"/>
      <c r="AK73" s="432"/>
      <c r="AL73" s="432"/>
      <c r="AM73" s="432"/>
      <c r="AN73" s="432"/>
      <c r="AO73" s="432"/>
      <c r="AP73" s="432"/>
      <c r="AQ73" s="432"/>
      <c r="AR73" s="432"/>
      <c r="AS73" s="432"/>
      <c r="AT73" s="432"/>
      <c r="AU73" s="432"/>
      <c r="AV73" s="432"/>
      <c r="AW73" s="432"/>
      <c r="AX73" s="432"/>
      <c r="AY73" s="432"/>
      <c r="AZ73" s="432"/>
      <c r="BA73" s="432"/>
      <c r="BB73" s="432"/>
      <c r="BC73" s="432"/>
      <c r="BD73" s="432"/>
      <c r="BE73" s="432"/>
      <c r="BF73" s="432"/>
      <c r="BG73" s="432"/>
      <c r="BH73" s="432"/>
      <c r="BI73" s="432"/>
      <c r="BJ73" s="432"/>
      <c r="BK73" s="432"/>
      <c r="BL73" s="432"/>
      <c r="BM73" s="432"/>
      <c r="BN73" s="432"/>
      <c r="BO73" s="432"/>
      <c r="BP73" s="432"/>
      <c r="BQ73" s="432"/>
      <c r="BR73" s="432"/>
      <c r="BS73" s="432"/>
      <c r="BT73" s="432"/>
      <c r="BU73" s="432"/>
      <c r="BV73" s="432"/>
    </row>
    <row r="74" spans="1:75" s="5" customFormat="1" ht="178.5" hidden="1" customHeight="1" outlineLevel="1">
      <c r="A74" s="88">
        <v>42</v>
      </c>
      <c r="B74" s="343" t="s">
        <v>945</v>
      </c>
      <c r="C74" s="280" t="s">
        <v>206</v>
      </c>
      <c r="D74" s="112" t="s">
        <v>855</v>
      </c>
      <c r="E74" s="299" t="s">
        <v>856</v>
      </c>
      <c r="F74" s="112" t="s">
        <v>857</v>
      </c>
      <c r="G74" s="344" t="s">
        <v>858</v>
      </c>
      <c r="H74" s="56" t="s">
        <v>127</v>
      </c>
      <c r="I74" s="76" t="s">
        <v>134</v>
      </c>
      <c r="J74" s="111" t="str">
        <f t="array" ref="J74">INDEX(evaluacion,MATCH(H74&amp;I74,impacto&amp;probabilidad,0))</f>
        <v>4 = Zona de riesgo alta. Reducir el riesgo. Evitar el riesgo compartir o transferir.</v>
      </c>
      <c r="K74" s="9" t="s">
        <v>163</v>
      </c>
      <c r="L74" s="9" t="s">
        <v>19</v>
      </c>
      <c r="M74" s="96" t="s">
        <v>860</v>
      </c>
      <c r="N74" s="111" t="str">
        <f t="array" aca="1" ref="N74" ca="1">OFFSET(valoracion,MATCH(J74&amp;K74&amp;L74,evaluacion2&amp;controles&amp;tipo,0),0)</f>
        <v>4 = Zona de riesgo alta. Reducir el riesgo. Evitar el riesgo compartir o transferir.</v>
      </c>
      <c r="O74" s="90" t="s">
        <v>3</v>
      </c>
      <c r="P74" s="117" t="s">
        <v>861</v>
      </c>
      <c r="Q74" s="117" t="s">
        <v>862</v>
      </c>
      <c r="R74" s="117" t="s">
        <v>282</v>
      </c>
      <c r="S74" s="349" t="s">
        <v>293</v>
      </c>
      <c r="T74" s="119">
        <v>0</v>
      </c>
      <c r="U74" s="120" t="s">
        <v>243</v>
      </c>
      <c r="V74" s="266"/>
      <c r="W74" s="432"/>
      <c r="X74" s="432"/>
      <c r="Y74" s="432"/>
      <c r="Z74" s="432"/>
      <c r="AA74" s="432"/>
      <c r="AB74" s="432"/>
      <c r="AC74" s="432"/>
      <c r="AD74" s="432"/>
      <c r="AE74" s="432"/>
      <c r="AF74" s="432"/>
      <c r="AG74" s="432"/>
      <c r="AH74" s="432"/>
      <c r="AI74" s="432"/>
      <c r="AJ74" s="432"/>
      <c r="AK74" s="432"/>
      <c r="AL74" s="432"/>
      <c r="AM74" s="432"/>
      <c r="AN74" s="432"/>
      <c r="AO74" s="432"/>
      <c r="AP74" s="432"/>
      <c r="AQ74" s="432"/>
      <c r="AR74" s="432"/>
      <c r="AS74" s="432"/>
      <c r="AT74" s="432"/>
      <c r="AU74" s="432"/>
      <c r="AV74" s="432"/>
      <c r="AW74" s="432"/>
      <c r="AX74" s="432"/>
      <c r="AY74" s="432"/>
      <c r="AZ74" s="432"/>
      <c r="BA74" s="432"/>
      <c r="BB74" s="432"/>
      <c r="BC74" s="432"/>
      <c r="BD74" s="432"/>
      <c r="BE74" s="432"/>
      <c r="BF74" s="432"/>
      <c r="BG74" s="432"/>
      <c r="BH74" s="432"/>
      <c r="BI74" s="432"/>
      <c r="BJ74" s="432"/>
      <c r="BK74" s="432"/>
      <c r="BL74" s="432"/>
      <c r="BM74" s="432"/>
      <c r="BN74" s="432"/>
      <c r="BO74" s="432"/>
      <c r="BP74" s="432"/>
      <c r="BQ74" s="432"/>
      <c r="BR74" s="432"/>
      <c r="BS74" s="432"/>
      <c r="BT74" s="432"/>
      <c r="BU74" s="432"/>
      <c r="BV74" s="432"/>
    </row>
    <row r="75" spans="1:75" s="5" customFormat="1" ht="177.75" hidden="1" customHeight="1" outlineLevel="1">
      <c r="A75" s="304">
        <v>43</v>
      </c>
      <c r="B75" s="341" t="s">
        <v>863</v>
      </c>
      <c r="C75" s="306" t="s">
        <v>206</v>
      </c>
      <c r="D75" s="309" t="s">
        <v>864</v>
      </c>
      <c r="E75" s="323" t="s">
        <v>866</v>
      </c>
      <c r="F75" s="309" t="s">
        <v>865</v>
      </c>
      <c r="G75" s="342" t="s">
        <v>867</v>
      </c>
      <c r="H75" s="56" t="s">
        <v>127</v>
      </c>
      <c r="I75" s="289" t="s">
        <v>134</v>
      </c>
      <c r="J75" s="290" t="str">
        <f t="array" ref="J75">INDEX(evaluacion,MATCH(H75&amp;I75,impacto&amp;probabilidad,0))</f>
        <v>4 = Zona de riesgo alta. Reducir el riesgo. Evitar el riesgo compartir o transferir.</v>
      </c>
      <c r="K75" s="291" t="s">
        <v>163</v>
      </c>
      <c r="L75" s="291" t="s">
        <v>19</v>
      </c>
      <c r="M75" s="117" t="s">
        <v>859</v>
      </c>
      <c r="N75" s="350" t="str">
        <f t="array" aca="1" ref="N75" ca="1">OFFSET(valoracion,MATCH(J75&amp;K75&amp;L75,evaluacion2&amp;controles&amp;tipo,0),0)</f>
        <v>4 = Zona de riesgo alta. Reducir el riesgo. Evitar el riesgo compartir o transferir.</v>
      </c>
      <c r="O75" s="292" t="s">
        <v>3</v>
      </c>
      <c r="P75" s="117" t="s">
        <v>861</v>
      </c>
      <c r="Q75" s="117" t="s">
        <v>862</v>
      </c>
      <c r="R75" s="117" t="s">
        <v>282</v>
      </c>
      <c r="S75" s="118" t="s">
        <v>335</v>
      </c>
      <c r="T75" s="119">
        <v>0</v>
      </c>
      <c r="U75" s="120" t="s">
        <v>243</v>
      </c>
      <c r="V75" s="266"/>
      <c r="W75" s="432"/>
      <c r="X75" s="432"/>
      <c r="Y75" s="432"/>
      <c r="Z75" s="432"/>
      <c r="AA75" s="432"/>
      <c r="AB75" s="432"/>
      <c r="AC75" s="432"/>
      <c r="AD75" s="432"/>
      <c r="AE75" s="432"/>
      <c r="AF75" s="432"/>
      <c r="AG75" s="432"/>
      <c r="AH75" s="432"/>
      <c r="AI75" s="432"/>
      <c r="AJ75" s="432"/>
      <c r="AK75" s="432"/>
      <c r="AL75" s="432"/>
      <c r="AM75" s="432"/>
      <c r="AN75" s="432"/>
      <c r="AO75" s="432"/>
      <c r="AP75" s="432"/>
      <c r="AQ75" s="432"/>
      <c r="AR75" s="432"/>
      <c r="AS75" s="432"/>
      <c r="AT75" s="432"/>
      <c r="AU75" s="432"/>
      <c r="AV75" s="432"/>
      <c r="AW75" s="432"/>
      <c r="AX75" s="432"/>
      <c r="AY75" s="432"/>
      <c r="AZ75" s="432"/>
      <c r="BA75" s="432"/>
      <c r="BB75" s="432"/>
      <c r="BC75" s="432"/>
      <c r="BD75" s="432"/>
      <c r="BE75" s="432"/>
      <c r="BF75" s="432"/>
      <c r="BG75" s="432"/>
      <c r="BH75" s="432"/>
      <c r="BI75" s="432"/>
      <c r="BJ75" s="432"/>
      <c r="BK75" s="432"/>
      <c r="BL75" s="432"/>
      <c r="BM75" s="432"/>
      <c r="BN75" s="432"/>
      <c r="BO75" s="432"/>
      <c r="BP75" s="432"/>
      <c r="BQ75" s="432"/>
      <c r="BR75" s="432"/>
      <c r="BS75" s="432"/>
      <c r="BT75" s="432"/>
      <c r="BU75" s="432"/>
      <c r="BV75" s="432"/>
    </row>
    <row r="76" spans="1:75" s="5" customFormat="1" ht="189.75" hidden="1" customHeight="1" outlineLevel="1">
      <c r="A76" s="88">
        <v>44</v>
      </c>
      <c r="B76" s="345" t="s">
        <v>868</v>
      </c>
      <c r="C76" s="79" t="s">
        <v>206</v>
      </c>
      <c r="D76" s="346" t="s">
        <v>870</v>
      </c>
      <c r="E76" s="346" t="s">
        <v>869</v>
      </c>
      <c r="F76" s="112" t="s">
        <v>871</v>
      </c>
      <c r="G76" s="347" t="s">
        <v>873</v>
      </c>
      <c r="H76" s="56" t="s">
        <v>127</v>
      </c>
      <c r="I76" s="76" t="s">
        <v>134</v>
      </c>
      <c r="J76" s="111" t="str">
        <f t="array" ref="J76">INDEX(evaluacion,MATCH(H76&amp;I76,impacto&amp;probabilidad,0))</f>
        <v>4 = Zona de riesgo alta. Reducir el riesgo. Evitar el riesgo compartir o transferir.</v>
      </c>
      <c r="K76" s="9" t="s">
        <v>163</v>
      </c>
      <c r="L76" s="9" t="s">
        <v>19</v>
      </c>
      <c r="M76" s="96" t="s">
        <v>872</v>
      </c>
      <c r="N76" s="111" t="str">
        <f t="array" aca="1" ref="N76" ca="1">OFFSET(valoracion,MATCH(J76&amp;K76&amp;L76,evaluacion2&amp;controles&amp;tipo,0),0)</f>
        <v>4 = Zona de riesgo alta. Reducir el riesgo. Evitar el riesgo compartir o transferir.</v>
      </c>
      <c r="O76" s="90" t="s">
        <v>3</v>
      </c>
      <c r="P76" s="117" t="s">
        <v>874</v>
      </c>
      <c r="Q76" s="117" t="s">
        <v>875</v>
      </c>
      <c r="R76" s="117" t="s">
        <v>220</v>
      </c>
      <c r="S76" s="118" t="s">
        <v>338</v>
      </c>
      <c r="T76" s="119">
        <v>0</v>
      </c>
      <c r="U76" s="120" t="s">
        <v>243</v>
      </c>
      <c r="V76" s="266"/>
      <c r="W76" s="432"/>
      <c r="X76" s="432"/>
      <c r="Y76" s="432"/>
      <c r="Z76" s="432"/>
      <c r="AA76" s="432"/>
      <c r="AB76" s="432"/>
      <c r="AC76" s="432"/>
      <c r="AD76" s="432"/>
      <c r="AE76" s="432"/>
      <c r="AF76" s="432"/>
      <c r="AG76" s="432"/>
      <c r="AH76" s="432"/>
      <c r="AI76" s="432"/>
      <c r="AJ76" s="432"/>
      <c r="AK76" s="432"/>
      <c r="AL76" s="432"/>
      <c r="AM76" s="432"/>
      <c r="AN76" s="432"/>
      <c r="AO76" s="432"/>
      <c r="AP76" s="432"/>
      <c r="AQ76" s="432"/>
      <c r="AR76" s="432"/>
      <c r="AS76" s="432"/>
      <c r="AT76" s="432"/>
      <c r="AU76" s="432"/>
      <c r="AV76" s="432"/>
      <c r="AW76" s="432"/>
      <c r="AX76" s="432"/>
      <c r="AY76" s="432"/>
      <c r="AZ76" s="432"/>
      <c r="BA76" s="432"/>
      <c r="BB76" s="432"/>
      <c r="BC76" s="432"/>
      <c r="BD76" s="432"/>
      <c r="BE76" s="432"/>
      <c r="BF76" s="432"/>
      <c r="BG76" s="432"/>
      <c r="BH76" s="432"/>
      <c r="BI76" s="432"/>
      <c r="BJ76" s="432"/>
      <c r="BK76" s="432"/>
      <c r="BL76" s="432"/>
      <c r="BM76" s="432"/>
      <c r="BN76" s="432"/>
      <c r="BO76" s="432"/>
      <c r="BP76" s="432"/>
      <c r="BQ76" s="432"/>
      <c r="BR76" s="432"/>
      <c r="BS76" s="432"/>
      <c r="BT76" s="432"/>
      <c r="BU76" s="432"/>
      <c r="BV76" s="432"/>
    </row>
    <row r="77" spans="1:75" s="5" customFormat="1" ht="168" hidden="1" customHeight="1" outlineLevel="1">
      <c r="A77" s="88">
        <v>45</v>
      </c>
      <c r="B77" s="345" t="s">
        <v>876</v>
      </c>
      <c r="C77" s="79" t="s">
        <v>206</v>
      </c>
      <c r="D77" s="332" t="s">
        <v>877</v>
      </c>
      <c r="E77" s="348" t="s">
        <v>879</v>
      </c>
      <c r="F77" s="112" t="s">
        <v>878</v>
      </c>
      <c r="G77" s="347" t="s">
        <v>880</v>
      </c>
      <c r="H77" s="56" t="s">
        <v>127</v>
      </c>
      <c r="I77" s="76" t="s">
        <v>134</v>
      </c>
      <c r="J77" s="111" t="str">
        <f t="array" ref="J77">INDEX(evaluacion,MATCH(H77&amp;I77,impacto&amp;probabilidad,0))</f>
        <v>4 = Zona de riesgo alta. Reducir el riesgo. Evitar el riesgo compartir o transferir.</v>
      </c>
      <c r="K77" s="9" t="s">
        <v>163</v>
      </c>
      <c r="L77" s="9" t="s">
        <v>19</v>
      </c>
      <c r="M77" s="332" t="s">
        <v>859</v>
      </c>
      <c r="N77" s="111" t="str">
        <f t="array" aca="1" ref="N77" ca="1">OFFSET(valoracion,MATCH(J77&amp;K77&amp;L77,evaluacion2&amp;controles&amp;tipo,0),0)</f>
        <v>4 = Zona de riesgo alta. Reducir el riesgo. Evitar el riesgo compartir o transferir.</v>
      </c>
      <c r="O77" s="90" t="s">
        <v>3</v>
      </c>
      <c r="P77" s="117" t="s">
        <v>881</v>
      </c>
      <c r="Q77" s="117" t="s">
        <v>882</v>
      </c>
      <c r="R77" s="117" t="s">
        <v>282</v>
      </c>
      <c r="S77" s="118" t="s">
        <v>339</v>
      </c>
      <c r="T77" s="119">
        <v>0</v>
      </c>
      <c r="U77" s="120" t="s">
        <v>243</v>
      </c>
      <c r="V77" s="266"/>
      <c r="W77" s="432"/>
      <c r="X77" s="432"/>
      <c r="Y77" s="432"/>
      <c r="Z77" s="432"/>
      <c r="AA77" s="432"/>
      <c r="AB77" s="432"/>
      <c r="AC77" s="432"/>
      <c r="AD77" s="432"/>
      <c r="AE77" s="432"/>
      <c r="AF77" s="432"/>
      <c r="AG77" s="432"/>
      <c r="AH77" s="432"/>
      <c r="AI77" s="432"/>
      <c r="AJ77" s="432"/>
      <c r="AK77" s="432"/>
      <c r="AL77" s="432"/>
      <c r="AM77" s="432"/>
      <c r="AN77" s="432"/>
      <c r="AO77" s="432"/>
      <c r="AP77" s="432"/>
      <c r="AQ77" s="432"/>
      <c r="AR77" s="432"/>
      <c r="AS77" s="432"/>
      <c r="AT77" s="432"/>
      <c r="AU77" s="432"/>
      <c r="AV77" s="432"/>
      <c r="AW77" s="432"/>
      <c r="AX77" s="432"/>
      <c r="AY77" s="432"/>
      <c r="AZ77" s="432"/>
      <c r="BA77" s="432"/>
      <c r="BB77" s="432"/>
      <c r="BC77" s="432"/>
      <c r="BD77" s="432"/>
      <c r="BE77" s="432"/>
      <c r="BF77" s="432"/>
      <c r="BG77" s="432"/>
      <c r="BH77" s="432"/>
      <c r="BI77" s="432"/>
      <c r="BJ77" s="432"/>
      <c r="BK77" s="432"/>
      <c r="BL77" s="432"/>
      <c r="BM77" s="432"/>
      <c r="BN77" s="432"/>
      <c r="BO77" s="432"/>
      <c r="BP77" s="432"/>
      <c r="BQ77" s="432"/>
      <c r="BR77" s="432"/>
      <c r="BS77" s="432"/>
      <c r="BT77" s="432"/>
      <c r="BU77" s="432"/>
      <c r="BV77" s="432"/>
    </row>
    <row r="78" spans="1:75" s="6" customFormat="1" ht="30" customHeight="1" collapsed="1">
      <c r="A78" s="440" t="s">
        <v>623</v>
      </c>
      <c r="B78" s="440"/>
      <c r="C78" s="440"/>
      <c r="D78" s="440"/>
      <c r="E78" s="440"/>
      <c r="F78" s="440"/>
      <c r="G78" s="440"/>
      <c r="H78" s="455"/>
      <c r="I78" s="441"/>
      <c r="J78" s="441"/>
      <c r="K78" s="441"/>
      <c r="L78" s="441"/>
      <c r="M78" s="441"/>
      <c r="N78" s="441"/>
      <c r="O78" s="441"/>
      <c r="P78" s="441"/>
      <c r="Q78" s="441"/>
      <c r="R78" s="441"/>
      <c r="S78" s="441"/>
      <c r="T78" s="441"/>
      <c r="U78" s="441"/>
      <c r="V78" s="441"/>
      <c r="W78" s="432"/>
      <c r="X78" s="432"/>
      <c r="Y78" s="432"/>
      <c r="Z78" s="432"/>
      <c r="AA78" s="432"/>
      <c r="AB78" s="432"/>
      <c r="AC78" s="432"/>
      <c r="AD78" s="432"/>
      <c r="AE78" s="432"/>
      <c r="AF78" s="432"/>
      <c r="AG78" s="432"/>
      <c r="AH78" s="432"/>
      <c r="AI78" s="432"/>
      <c r="AJ78" s="432"/>
      <c r="AK78" s="432"/>
      <c r="AL78" s="432"/>
      <c r="AM78" s="432"/>
      <c r="AN78" s="432"/>
      <c r="AO78" s="432"/>
      <c r="AP78" s="432"/>
      <c r="AQ78" s="432"/>
      <c r="AR78" s="432"/>
      <c r="AS78" s="432"/>
      <c r="AT78" s="432"/>
      <c r="AU78" s="432"/>
      <c r="AV78" s="432"/>
      <c r="AW78" s="432"/>
      <c r="AX78" s="432"/>
      <c r="AY78" s="432"/>
      <c r="AZ78" s="432"/>
      <c r="BA78" s="432"/>
      <c r="BB78" s="432"/>
      <c r="BC78" s="432"/>
      <c r="BD78" s="432"/>
      <c r="BE78" s="432"/>
      <c r="BF78" s="432"/>
      <c r="BG78" s="432"/>
      <c r="BH78" s="432"/>
      <c r="BI78" s="432"/>
      <c r="BJ78" s="432"/>
      <c r="BK78" s="432"/>
      <c r="BL78" s="432"/>
      <c r="BM78" s="432"/>
      <c r="BN78" s="432"/>
      <c r="BO78" s="432"/>
      <c r="BP78" s="432"/>
      <c r="BQ78" s="432"/>
      <c r="BR78" s="432"/>
      <c r="BS78" s="432"/>
      <c r="BT78" s="432"/>
      <c r="BU78" s="432"/>
      <c r="BV78" s="432"/>
      <c r="BW78" s="258"/>
    </row>
    <row r="79" spans="1:75" s="13" customFormat="1" ht="123" hidden="1" customHeight="1" outlineLevel="1">
      <c r="A79" s="117">
        <v>46</v>
      </c>
      <c r="B79" s="117" t="s">
        <v>735</v>
      </c>
      <c r="C79" s="315" t="s">
        <v>205</v>
      </c>
      <c r="D79" s="117" t="s">
        <v>736</v>
      </c>
      <c r="E79" s="117" t="s">
        <v>737</v>
      </c>
      <c r="F79" s="117" t="s">
        <v>738</v>
      </c>
      <c r="G79" s="99" t="s">
        <v>739</v>
      </c>
      <c r="H79" s="56" t="s">
        <v>126</v>
      </c>
      <c r="I79" s="76" t="s">
        <v>131</v>
      </c>
      <c r="J79" s="111" t="str">
        <f t="array" ref="J79">INDEX(evaluacion,MATCH(H79&amp;I79,impacto&amp;probabilidad,0))</f>
        <v>8 = Zona de riesgo alta. Reducir el riesgo. Evitar el riesgo compartir o transferir.</v>
      </c>
      <c r="K79" s="9" t="s">
        <v>163</v>
      </c>
      <c r="L79" s="9" t="s">
        <v>19</v>
      </c>
      <c r="M79" s="117" t="s">
        <v>740</v>
      </c>
      <c r="N79" s="111" t="str">
        <f t="array" aca="1" ref="N79" ca="1">OFFSET(valoracion,MATCH(J79&amp;K79&amp;L79,evaluacion2&amp;controles&amp;tipo,0),0)</f>
        <v>4 = Zona de riesgo baja. Asumir el riesgo</v>
      </c>
      <c r="O79" s="99" t="s">
        <v>3</v>
      </c>
      <c r="P79" s="117" t="s">
        <v>742</v>
      </c>
      <c r="Q79" s="117" t="s">
        <v>741</v>
      </c>
      <c r="R79" s="99" t="s">
        <v>341</v>
      </c>
      <c r="S79" s="99" t="s">
        <v>843</v>
      </c>
      <c r="T79" s="97">
        <v>1</v>
      </c>
      <c r="U79" s="99" t="s">
        <v>263</v>
      </c>
      <c r="V79" s="362"/>
      <c r="W79" s="432"/>
      <c r="X79" s="432"/>
      <c r="Y79" s="432"/>
      <c r="Z79" s="432"/>
      <c r="AA79" s="432"/>
      <c r="AB79" s="432"/>
      <c r="AC79" s="432"/>
      <c r="AD79" s="432"/>
      <c r="AE79" s="432"/>
      <c r="AF79" s="432"/>
      <c r="AG79" s="432"/>
      <c r="AH79" s="432"/>
      <c r="AI79" s="432"/>
      <c r="AJ79" s="432"/>
      <c r="AK79" s="432"/>
      <c r="AL79" s="432"/>
      <c r="AM79" s="432"/>
      <c r="AN79" s="432"/>
      <c r="AO79" s="432"/>
      <c r="AP79" s="432"/>
      <c r="AQ79" s="432"/>
      <c r="AR79" s="432"/>
      <c r="AS79" s="432"/>
      <c r="AT79" s="432"/>
      <c r="AU79" s="432"/>
      <c r="AV79" s="432"/>
      <c r="AW79" s="432"/>
      <c r="AX79" s="432"/>
      <c r="AY79" s="432"/>
      <c r="AZ79" s="432"/>
      <c r="BA79" s="432"/>
      <c r="BB79" s="432"/>
      <c r="BC79" s="432"/>
      <c r="BD79" s="432"/>
      <c r="BE79" s="432"/>
      <c r="BF79" s="432"/>
      <c r="BG79" s="432"/>
      <c r="BH79" s="432"/>
      <c r="BI79" s="432"/>
      <c r="BJ79" s="432"/>
      <c r="BK79" s="432"/>
      <c r="BL79" s="432"/>
      <c r="BM79" s="432"/>
      <c r="BN79" s="432"/>
      <c r="BO79" s="432"/>
      <c r="BP79" s="432"/>
      <c r="BQ79" s="432"/>
      <c r="BR79" s="432"/>
      <c r="BS79" s="432"/>
      <c r="BT79" s="432"/>
      <c r="BU79" s="432"/>
      <c r="BV79" s="432"/>
    </row>
    <row r="80" spans="1:75" s="13" customFormat="1" ht="115.5" hidden="1" customHeight="1" outlineLevel="1">
      <c r="A80" s="117">
        <v>43</v>
      </c>
      <c r="B80" s="117" t="s">
        <v>743</v>
      </c>
      <c r="C80" s="79" t="s">
        <v>202</v>
      </c>
      <c r="D80" s="117" t="s">
        <v>744</v>
      </c>
      <c r="E80" s="117" t="s">
        <v>934</v>
      </c>
      <c r="F80" s="117" t="s">
        <v>745</v>
      </c>
      <c r="G80" s="117" t="s">
        <v>746</v>
      </c>
      <c r="H80" s="56" t="s">
        <v>123</v>
      </c>
      <c r="I80" s="76" t="s">
        <v>131</v>
      </c>
      <c r="J80" s="111" t="str">
        <f t="array" ref="J80">INDEX(evaluacion,MATCH(H80&amp;I80,impacto&amp;probabilidad,0))</f>
        <v>12 = Zona de riesgo alta. Reducir el riesgo. Evitar el riesgo compartir o transferir.</v>
      </c>
      <c r="K80" s="9" t="s">
        <v>163</v>
      </c>
      <c r="L80" s="9" t="s">
        <v>19</v>
      </c>
      <c r="M80" s="117" t="s">
        <v>342</v>
      </c>
      <c r="N80" s="111" t="str">
        <f t="array" aca="1" ref="N80" ca="1">OFFSET(valoracion,MATCH(J80&amp;K80&amp;L80,evaluacion2&amp;controles&amp;tipo,0),0)</f>
        <v>6 = Zona de riesgo moderada. Asumir el riesgo. Reducir el Riesgo.</v>
      </c>
      <c r="O80" s="117" t="s">
        <v>217</v>
      </c>
      <c r="P80" s="117" t="s">
        <v>343</v>
      </c>
      <c r="Q80" s="117" t="s">
        <v>344</v>
      </c>
      <c r="R80" s="117" t="s">
        <v>341</v>
      </c>
      <c r="S80" s="117" t="s">
        <v>345</v>
      </c>
      <c r="T80" s="121">
        <v>1</v>
      </c>
      <c r="U80" s="117" t="s">
        <v>263</v>
      </c>
      <c r="V80" s="90"/>
      <c r="W80" s="432"/>
      <c r="X80" s="432"/>
      <c r="Y80" s="432"/>
      <c r="Z80" s="432"/>
      <c r="AA80" s="432"/>
      <c r="AB80" s="432"/>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2"/>
      <c r="AY80" s="432"/>
      <c r="AZ80" s="432"/>
      <c r="BA80" s="432"/>
      <c r="BB80" s="432"/>
      <c r="BC80" s="432"/>
      <c r="BD80" s="432"/>
      <c r="BE80" s="432"/>
      <c r="BF80" s="432"/>
      <c r="BG80" s="432"/>
      <c r="BH80" s="432"/>
      <c r="BI80" s="432"/>
      <c r="BJ80" s="432"/>
      <c r="BK80" s="432"/>
      <c r="BL80" s="432"/>
      <c r="BM80" s="432"/>
      <c r="BN80" s="432"/>
      <c r="BO80" s="432"/>
      <c r="BP80" s="432"/>
      <c r="BQ80" s="432"/>
      <c r="BR80" s="432"/>
      <c r="BS80" s="432"/>
      <c r="BT80" s="432"/>
      <c r="BU80" s="432"/>
      <c r="BV80" s="432"/>
    </row>
    <row r="81" spans="1:74" s="13" customFormat="1" ht="102" hidden="1" customHeight="1" outlineLevel="1">
      <c r="A81" s="117">
        <v>48</v>
      </c>
      <c r="B81" s="117" t="s">
        <v>340</v>
      </c>
      <c r="C81" s="315" t="s">
        <v>205</v>
      </c>
      <c r="D81" s="117" t="s">
        <v>346</v>
      </c>
      <c r="E81" s="340" t="s">
        <v>348</v>
      </c>
      <c r="F81" s="117" t="s">
        <v>347</v>
      </c>
      <c r="G81" s="117" t="s">
        <v>349</v>
      </c>
      <c r="H81" s="56" t="s">
        <v>126</v>
      </c>
      <c r="I81" s="76" t="s">
        <v>134</v>
      </c>
      <c r="J81" s="111" t="str">
        <f t="array" ref="J81">INDEX(evaluacion,MATCH(H81&amp;I81,impacto&amp;probabilidad,0))</f>
        <v>2 = Zona de riesgo baja. Asumir el riesgo</v>
      </c>
      <c r="K81" s="9" t="s">
        <v>163</v>
      </c>
      <c r="L81" s="9" t="s">
        <v>19</v>
      </c>
      <c r="M81" s="117" t="s">
        <v>350</v>
      </c>
      <c r="N81" s="111" t="str">
        <f t="array" aca="1" ref="N81" ca="1">OFFSET(valoracion,MATCH(J81&amp;K81&amp;L81,evaluacion2&amp;controles&amp;tipo,0),0)</f>
        <v xml:space="preserve">1 = Zona de riesgo baja. Asumir el riesgo </v>
      </c>
      <c r="O81" s="117" t="s">
        <v>217</v>
      </c>
      <c r="P81" s="117" t="s">
        <v>351</v>
      </c>
      <c r="Q81" s="117" t="s">
        <v>352</v>
      </c>
      <c r="R81" s="117" t="s">
        <v>341</v>
      </c>
      <c r="S81" s="117" t="s">
        <v>353</v>
      </c>
      <c r="T81" s="117">
        <v>1</v>
      </c>
      <c r="U81" s="117" t="s">
        <v>230</v>
      </c>
      <c r="V81" s="351"/>
      <c r="W81" s="432"/>
      <c r="X81" s="432"/>
      <c r="Y81" s="432"/>
      <c r="Z81" s="432"/>
      <c r="AA81" s="432"/>
      <c r="AB81" s="432"/>
      <c r="AC81" s="432"/>
      <c r="AD81" s="432"/>
      <c r="AE81" s="432"/>
      <c r="AF81" s="432"/>
      <c r="AG81" s="432"/>
      <c r="AH81" s="432"/>
      <c r="AI81" s="432"/>
      <c r="AJ81" s="432"/>
      <c r="AK81" s="432"/>
      <c r="AL81" s="432"/>
      <c r="AM81" s="432"/>
      <c r="AN81" s="432"/>
      <c r="AO81" s="432"/>
      <c r="AP81" s="432"/>
      <c r="AQ81" s="432"/>
      <c r="AR81" s="432"/>
      <c r="AS81" s="432"/>
      <c r="AT81" s="432"/>
      <c r="AU81" s="432"/>
      <c r="AV81" s="432"/>
      <c r="AW81" s="432"/>
      <c r="AX81" s="432"/>
      <c r="AY81" s="432"/>
      <c r="AZ81" s="432"/>
      <c r="BA81" s="432"/>
      <c r="BB81" s="432"/>
      <c r="BC81" s="432"/>
      <c r="BD81" s="432"/>
      <c r="BE81" s="432"/>
      <c r="BF81" s="432"/>
      <c r="BG81" s="432"/>
      <c r="BH81" s="432"/>
      <c r="BI81" s="432"/>
      <c r="BJ81" s="432"/>
      <c r="BK81" s="432"/>
      <c r="BL81" s="432"/>
      <c r="BM81" s="432"/>
      <c r="BN81" s="432"/>
      <c r="BO81" s="432"/>
      <c r="BP81" s="432"/>
      <c r="BQ81" s="432"/>
      <c r="BR81" s="432"/>
      <c r="BS81" s="432"/>
      <c r="BT81" s="432"/>
      <c r="BU81" s="432"/>
      <c r="BV81" s="432"/>
    </row>
    <row r="82" spans="1:74" s="13" customFormat="1" ht="88.5" hidden="1" customHeight="1" outlineLevel="1">
      <c r="A82" s="117">
        <v>49</v>
      </c>
      <c r="B82" s="117" t="s">
        <v>942</v>
      </c>
      <c r="C82" s="300" t="s">
        <v>202</v>
      </c>
      <c r="D82" s="117" t="s">
        <v>359</v>
      </c>
      <c r="E82" s="117" t="s">
        <v>360</v>
      </c>
      <c r="F82" s="117" t="s">
        <v>361</v>
      </c>
      <c r="G82" s="117" t="s">
        <v>362</v>
      </c>
      <c r="H82" s="56" t="s">
        <v>127</v>
      </c>
      <c r="I82" s="76" t="s">
        <v>131</v>
      </c>
      <c r="J82" s="111" t="str">
        <f t="array" ref="J82">INDEX(evaluacion,MATCH(H82&amp;I82,impacto&amp;probabilidad,0))</f>
        <v>16 = Zona de riesgo extrema. Evitar el riesgo. Reducir el riesgo, Compartir o transferir.</v>
      </c>
      <c r="K82" s="9" t="s">
        <v>163</v>
      </c>
      <c r="L82" s="9" t="s">
        <v>19</v>
      </c>
      <c r="M82" s="117" t="s">
        <v>363</v>
      </c>
      <c r="N82" s="111" t="str">
        <f t="array" aca="1" ref="N82" ca="1">OFFSET(valoracion,MATCH(J82&amp;K82&amp;L82,evaluacion2&amp;controles&amp;tipo,0),0)</f>
        <v>8 = Zona de riesgo alta. Reducir el riesgo. Evitar el riesgo compartir o transferir.</v>
      </c>
      <c r="O82" s="117" t="s">
        <v>217</v>
      </c>
      <c r="P82" s="117" t="s">
        <v>364</v>
      </c>
      <c r="Q82" s="117" t="s">
        <v>365</v>
      </c>
      <c r="R82" s="117" t="s">
        <v>341</v>
      </c>
      <c r="S82" s="117" t="s">
        <v>366</v>
      </c>
      <c r="T82" s="121">
        <v>1</v>
      </c>
      <c r="U82" s="117" t="s">
        <v>935</v>
      </c>
      <c r="V82" s="363"/>
      <c r="W82" s="432"/>
      <c r="X82" s="432"/>
      <c r="Y82" s="432"/>
      <c r="Z82" s="432"/>
      <c r="AA82" s="432"/>
      <c r="AB82" s="432"/>
      <c r="AC82" s="432"/>
      <c r="AD82" s="432"/>
      <c r="AE82" s="432"/>
      <c r="AF82" s="432"/>
      <c r="AG82" s="432"/>
      <c r="AH82" s="432"/>
      <c r="AI82" s="432"/>
      <c r="AJ82" s="432"/>
      <c r="AK82" s="432"/>
      <c r="AL82" s="432"/>
      <c r="AM82" s="432"/>
      <c r="AN82" s="432"/>
      <c r="AO82" s="432"/>
      <c r="AP82" s="432"/>
      <c r="AQ82" s="432"/>
      <c r="AR82" s="432"/>
      <c r="AS82" s="432"/>
      <c r="AT82" s="432"/>
      <c r="AU82" s="432"/>
      <c r="AV82" s="432"/>
      <c r="AW82" s="432"/>
      <c r="AX82" s="432"/>
      <c r="AY82" s="432"/>
      <c r="AZ82" s="432"/>
      <c r="BA82" s="432"/>
      <c r="BB82" s="432"/>
      <c r="BC82" s="432"/>
      <c r="BD82" s="432"/>
      <c r="BE82" s="432"/>
      <c r="BF82" s="432"/>
      <c r="BG82" s="432"/>
      <c r="BH82" s="432"/>
      <c r="BI82" s="432"/>
      <c r="BJ82" s="432"/>
      <c r="BK82" s="432"/>
      <c r="BL82" s="432"/>
      <c r="BM82" s="432"/>
      <c r="BN82" s="432"/>
      <c r="BO82" s="432"/>
      <c r="BP82" s="432"/>
      <c r="BQ82" s="432"/>
      <c r="BR82" s="432"/>
      <c r="BS82" s="432"/>
      <c r="BT82" s="432"/>
      <c r="BU82" s="432"/>
      <c r="BV82" s="432"/>
    </row>
    <row r="83" spans="1:74" s="13" customFormat="1" ht="88.5" hidden="1" customHeight="1" outlineLevel="1">
      <c r="A83" s="117">
        <v>50</v>
      </c>
      <c r="B83" s="117" t="s">
        <v>943</v>
      </c>
      <c r="C83" s="300" t="s">
        <v>205</v>
      </c>
      <c r="D83" s="117" t="s">
        <v>368</v>
      </c>
      <c r="E83" s="117" t="s">
        <v>927</v>
      </c>
      <c r="F83" s="117" t="s">
        <v>369</v>
      </c>
      <c r="G83" s="117" t="s">
        <v>370</v>
      </c>
      <c r="H83" s="56" t="s">
        <v>928</v>
      </c>
      <c r="I83" s="293" t="s">
        <v>169</v>
      </c>
      <c r="J83" s="338" t="s">
        <v>929</v>
      </c>
      <c r="K83" s="17" t="s">
        <v>163</v>
      </c>
      <c r="L83" s="17" t="s">
        <v>19</v>
      </c>
      <c r="M83" s="117" t="s">
        <v>371</v>
      </c>
      <c r="N83" s="338" t="s">
        <v>930</v>
      </c>
      <c r="O83" s="117" t="s">
        <v>217</v>
      </c>
      <c r="P83" s="117" t="s">
        <v>372</v>
      </c>
      <c r="Q83" s="117" t="s">
        <v>373</v>
      </c>
      <c r="R83" s="117" t="s">
        <v>341</v>
      </c>
      <c r="S83" s="117" t="s">
        <v>374</v>
      </c>
      <c r="T83" s="121">
        <v>0.995</v>
      </c>
      <c r="U83" s="117" t="s">
        <v>230</v>
      </c>
      <c r="V83" s="351"/>
      <c r="W83" s="432"/>
      <c r="X83" s="432"/>
      <c r="Y83" s="432"/>
      <c r="Z83" s="432"/>
      <c r="AA83" s="432"/>
      <c r="AB83" s="432"/>
      <c r="AC83" s="432"/>
      <c r="AD83" s="432"/>
      <c r="AE83" s="432"/>
      <c r="AF83" s="432"/>
      <c r="AG83" s="432"/>
      <c r="AH83" s="432"/>
      <c r="AI83" s="432"/>
      <c r="AJ83" s="432"/>
      <c r="AK83" s="432"/>
      <c r="AL83" s="432"/>
      <c r="AM83" s="432"/>
      <c r="AN83" s="432"/>
      <c r="AO83" s="432"/>
      <c r="AP83" s="432"/>
      <c r="AQ83" s="432"/>
      <c r="AR83" s="432"/>
      <c r="AS83" s="432"/>
      <c r="AT83" s="432"/>
      <c r="AU83" s="432"/>
      <c r="AV83" s="432"/>
      <c r="AW83" s="432"/>
      <c r="AX83" s="432"/>
      <c r="AY83" s="432"/>
      <c r="AZ83" s="432"/>
      <c r="BA83" s="432"/>
      <c r="BB83" s="432"/>
      <c r="BC83" s="432"/>
      <c r="BD83" s="432"/>
      <c r="BE83" s="432"/>
      <c r="BF83" s="432"/>
      <c r="BG83" s="432"/>
      <c r="BH83" s="432"/>
      <c r="BI83" s="432"/>
      <c r="BJ83" s="432"/>
      <c r="BK83" s="432"/>
      <c r="BL83" s="432"/>
      <c r="BM83" s="432"/>
      <c r="BN83" s="432"/>
      <c r="BO83" s="432"/>
      <c r="BP83" s="432"/>
      <c r="BQ83" s="432"/>
      <c r="BR83" s="432"/>
      <c r="BS83" s="432"/>
      <c r="BT83" s="432"/>
      <c r="BU83" s="432"/>
      <c r="BV83" s="432"/>
    </row>
    <row r="84" spans="1:74" s="13" customFormat="1" ht="102" hidden="1" customHeight="1" outlineLevel="1">
      <c r="A84" s="117">
        <v>51</v>
      </c>
      <c r="B84" s="117" t="s">
        <v>944</v>
      </c>
      <c r="C84" s="300" t="s">
        <v>206</v>
      </c>
      <c r="D84" s="117" t="s">
        <v>354</v>
      </c>
      <c r="E84" s="117" t="s">
        <v>931</v>
      </c>
      <c r="F84" s="117" t="s">
        <v>355</v>
      </c>
      <c r="G84" s="315" t="s">
        <v>932</v>
      </c>
      <c r="H84" s="56" t="s">
        <v>128</v>
      </c>
      <c r="I84" s="293" t="s">
        <v>170</v>
      </c>
      <c r="J84" s="111" t="str">
        <f t="array" ref="J84">INDEX(evaluacion,MATCH(H84&amp;I84,impacto&amp;probabilidad,0))</f>
        <v>15 = Zona de riesgo extrema. Evitar el riesgo. Reducir el riesgo, Compartir o transferir.</v>
      </c>
      <c r="K84" s="9" t="s">
        <v>163</v>
      </c>
      <c r="L84" s="9" t="s">
        <v>19</v>
      </c>
      <c r="M84" s="99" t="s">
        <v>933</v>
      </c>
      <c r="N84" s="111" t="str">
        <f t="array" aca="1" ref="N84" ca="1">OFFSET(valoracion,MATCH(J84&amp;K84&amp;L84,evaluacion2&amp;controles&amp;tipo,0),0)</f>
        <v>9 = Zona de riesgo alta. Reducir el riesgo. Evitar el riesgo compartir o transferir.</v>
      </c>
      <c r="O84" s="99" t="s">
        <v>217</v>
      </c>
      <c r="P84" s="99" t="s">
        <v>356</v>
      </c>
      <c r="Q84" s="99" t="s">
        <v>357</v>
      </c>
      <c r="R84" s="117" t="s">
        <v>341</v>
      </c>
      <c r="S84" s="99" t="s">
        <v>358</v>
      </c>
      <c r="T84" s="339">
        <v>0</v>
      </c>
      <c r="U84" s="313" t="s">
        <v>607</v>
      </c>
      <c r="V84" s="265" t="s">
        <v>1026</v>
      </c>
      <c r="W84" s="432"/>
      <c r="X84" s="432"/>
      <c r="Y84" s="432"/>
      <c r="Z84" s="432"/>
      <c r="AA84" s="432"/>
      <c r="AB84" s="432"/>
      <c r="AC84" s="432"/>
      <c r="AD84" s="432"/>
      <c r="AE84" s="432"/>
      <c r="AF84" s="432"/>
      <c r="AG84" s="432"/>
      <c r="AH84" s="432"/>
      <c r="AI84" s="432"/>
      <c r="AJ84" s="432"/>
      <c r="AK84" s="432"/>
      <c r="AL84" s="432"/>
      <c r="AM84" s="432"/>
      <c r="AN84" s="432"/>
      <c r="AO84" s="432"/>
      <c r="AP84" s="432"/>
      <c r="AQ84" s="432"/>
      <c r="AR84" s="432"/>
      <c r="AS84" s="432"/>
      <c r="AT84" s="432"/>
      <c r="AU84" s="432"/>
      <c r="AV84" s="432"/>
      <c r="AW84" s="432"/>
      <c r="AX84" s="432"/>
      <c r="AY84" s="432"/>
      <c r="AZ84" s="432"/>
      <c r="BA84" s="432"/>
      <c r="BB84" s="432"/>
      <c r="BC84" s="432"/>
      <c r="BD84" s="432"/>
      <c r="BE84" s="432"/>
      <c r="BF84" s="432"/>
      <c r="BG84" s="432"/>
      <c r="BH84" s="432"/>
      <c r="BI84" s="432"/>
      <c r="BJ84" s="432"/>
      <c r="BK84" s="432"/>
      <c r="BL84" s="432"/>
      <c r="BM84" s="432"/>
      <c r="BN84" s="432"/>
      <c r="BO84" s="432"/>
      <c r="BP84" s="432"/>
      <c r="BQ84" s="432"/>
      <c r="BR84" s="432"/>
      <c r="BS84" s="432"/>
      <c r="BT84" s="432"/>
      <c r="BU84" s="432"/>
      <c r="BV84" s="432"/>
    </row>
    <row r="85" spans="1:74" s="13" customFormat="1" ht="27.75" customHeight="1" collapsed="1">
      <c r="A85" s="440" t="s">
        <v>624</v>
      </c>
      <c r="B85" s="440"/>
      <c r="C85" s="440"/>
      <c r="D85" s="440"/>
      <c r="E85" s="440"/>
      <c r="F85" s="440"/>
      <c r="G85" s="440"/>
      <c r="H85" s="441" t="s">
        <v>603</v>
      </c>
      <c r="I85" s="441"/>
      <c r="J85" s="441"/>
      <c r="K85" s="441"/>
      <c r="L85" s="441"/>
      <c r="M85" s="441"/>
      <c r="N85" s="441"/>
      <c r="O85" s="441"/>
      <c r="P85" s="441"/>
      <c r="Q85" s="441"/>
      <c r="R85" s="441"/>
      <c r="S85" s="441"/>
      <c r="T85" s="441"/>
      <c r="U85" s="441"/>
      <c r="V85" s="441"/>
      <c r="W85" s="432"/>
      <c r="X85" s="432"/>
      <c r="Y85" s="432"/>
      <c r="Z85" s="432"/>
      <c r="AA85" s="432"/>
      <c r="AB85" s="432"/>
      <c r="AC85" s="432"/>
      <c r="AD85" s="432"/>
      <c r="AE85" s="432"/>
      <c r="AF85" s="432"/>
      <c r="AG85" s="432"/>
      <c r="AH85" s="432"/>
      <c r="AI85" s="432"/>
      <c r="AJ85" s="432"/>
      <c r="AK85" s="432"/>
      <c r="AL85" s="432"/>
      <c r="AM85" s="432"/>
      <c r="AN85" s="432"/>
      <c r="AO85" s="432"/>
      <c r="AP85" s="432"/>
      <c r="AQ85" s="432"/>
      <c r="AR85" s="432"/>
      <c r="AS85" s="432"/>
      <c r="AT85" s="432"/>
      <c r="AU85" s="432"/>
      <c r="AV85" s="432"/>
      <c r="AW85" s="432"/>
      <c r="AX85" s="432"/>
      <c r="AY85" s="432"/>
      <c r="AZ85" s="432"/>
      <c r="BA85" s="432"/>
      <c r="BB85" s="432"/>
      <c r="BC85" s="432"/>
      <c r="BD85" s="432"/>
      <c r="BE85" s="432"/>
      <c r="BF85" s="432"/>
      <c r="BG85" s="432"/>
      <c r="BH85" s="432"/>
      <c r="BI85" s="432"/>
      <c r="BJ85" s="432"/>
      <c r="BK85" s="432"/>
      <c r="BL85" s="432"/>
      <c r="BM85" s="432"/>
      <c r="BN85" s="432"/>
      <c r="BO85" s="432"/>
      <c r="BP85" s="432"/>
      <c r="BQ85" s="432"/>
      <c r="BR85" s="432"/>
      <c r="BS85" s="432"/>
      <c r="BT85" s="432"/>
      <c r="BU85" s="432"/>
      <c r="BV85" s="432"/>
    </row>
    <row r="86" spans="1:74" s="13" customFormat="1" ht="150" hidden="1" customHeight="1" outlineLevel="1">
      <c r="A86" s="99">
        <v>52</v>
      </c>
      <c r="B86" s="83" t="s">
        <v>820</v>
      </c>
      <c r="C86" s="79" t="s">
        <v>204</v>
      </c>
      <c r="D86" s="54" t="s">
        <v>593</v>
      </c>
      <c r="E86" s="79" t="s">
        <v>821</v>
      </c>
      <c r="F86" s="309" t="s">
        <v>738</v>
      </c>
      <c r="G86" s="309" t="s">
        <v>642</v>
      </c>
      <c r="H86" s="56" t="s">
        <v>123</v>
      </c>
      <c r="I86" s="76" t="s">
        <v>124</v>
      </c>
      <c r="J86" s="111" t="str">
        <f t="array" ref="J86">INDEX(evaluacion,MATCH(H86&amp;I86,impacto&amp;probabilidad,0))</f>
        <v>6 = Zona de riesgo moderada. Asumir el riesgo. Reducir el Riesgo.</v>
      </c>
      <c r="K86" s="9" t="s">
        <v>163</v>
      </c>
      <c r="L86" s="9" t="s">
        <v>19</v>
      </c>
      <c r="M86" s="309" t="s">
        <v>822</v>
      </c>
      <c r="N86" s="111" t="str">
        <f t="array" aca="1" ref="N86" ca="1">OFFSET(valoracion,MATCH(J86&amp;K86&amp;L86,evaluacion2&amp;controles&amp;tipo,0),0)</f>
        <v>2 = Zona de riesgo baja. Asumir el riesgo</v>
      </c>
      <c r="O86" s="99" t="s">
        <v>217</v>
      </c>
      <c r="P86" s="83" t="s">
        <v>253</v>
      </c>
      <c r="Q86" s="84" t="s">
        <v>643</v>
      </c>
      <c r="R86" s="85" t="s">
        <v>375</v>
      </c>
      <c r="S86" s="82" t="s">
        <v>606</v>
      </c>
      <c r="T86" s="107">
        <v>1</v>
      </c>
      <c r="U86" s="108" t="s">
        <v>257</v>
      </c>
      <c r="V86" s="384" t="s">
        <v>1002</v>
      </c>
      <c r="W86" s="432"/>
      <c r="X86" s="432"/>
      <c r="Y86" s="432"/>
      <c r="Z86" s="432"/>
      <c r="AA86" s="432"/>
      <c r="AB86" s="432"/>
      <c r="AC86" s="432"/>
      <c r="AD86" s="432"/>
      <c r="AE86" s="432"/>
      <c r="AF86" s="432"/>
      <c r="AG86" s="432"/>
      <c r="AH86" s="432"/>
      <c r="AI86" s="432"/>
      <c r="AJ86" s="432"/>
      <c r="AK86" s="432"/>
      <c r="AL86" s="432"/>
      <c r="AM86" s="432"/>
      <c r="AN86" s="432"/>
      <c r="AO86" s="432"/>
      <c r="AP86" s="432"/>
      <c r="AQ86" s="432"/>
      <c r="AR86" s="432"/>
      <c r="AS86" s="432"/>
      <c r="AT86" s="432"/>
      <c r="AU86" s="432"/>
      <c r="AV86" s="432"/>
      <c r="AW86" s="432"/>
      <c r="AX86" s="432"/>
      <c r="AY86" s="432"/>
      <c r="AZ86" s="432"/>
      <c r="BA86" s="432"/>
      <c r="BB86" s="432"/>
      <c r="BC86" s="432"/>
      <c r="BD86" s="432"/>
      <c r="BE86" s="432"/>
      <c r="BF86" s="432"/>
      <c r="BG86" s="432"/>
      <c r="BH86" s="432"/>
      <c r="BI86" s="432"/>
      <c r="BJ86" s="432"/>
      <c r="BK86" s="432"/>
      <c r="BL86" s="432"/>
      <c r="BM86" s="432"/>
      <c r="BN86" s="432"/>
      <c r="BO86" s="432"/>
      <c r="BP86" s="432"/>
      <c r="BQ86" s="432"/>
      <c r="BR86" s="432"/>
      <c r="BS86" s="432"/>
      <c r="BT86" s="432"/>
      <c r="BU86" s="432"/>
      <c r="BV86" s="432"/>
    </row>
    <row r="87" spans="1:74" s="13" customFormat="1" ht="93.75" hidden="1" customHeight="1" outlineLevel="1">
      <c r="A87" s="110">
        <v>53</v>
      </c>
      <c r="B87" s="88" t="s">
        <v>823</v>
      </c>
      <c r="C87" s="79" t="s">
        <v>202</v>
      </c>
      <c r="D87" s="54" t="s">
        <v>258</v>
      </c>
      <c r="E87" s="79" t="s">
        <v>590</v>
      </c>
      <c r="F87" s="314" t="s">
        <v>824</v>
      </c>
      <c r="G87" s="314" t="s">
        <v>251</v>
      </c>
      <c r="H87" s="56" t="s">
        <v>127</v>
      </c>
      <c r="I87" s="76" t="s">
        <v>124</v>
      </c>
      <c r="J87" s="111" t="str">
        <f t="array" ref="J87">INDEX(evaluacion,MATCH(H87&amp;I87,impacto&amp;probabilidad,0))</f>
        <v>8 = Zona de riesgo alta. Reducir el riesgo. Evitar el riesgo compartir o transferir.</v>
      </c>
      <c r="K87" s="9" t="s">
        <v>163</v>
      </c>
      <c r="L87" s="9" t="s">
        <v>19</v>
      </c>
      <c r="M87" s="82" t="s">
        <v>825</v>
      </c>
      <c r="N87" s="111" t="str">
        <f t="array" aca="1" ref="N87" ca="1">OFFSET(valoracion,MATCH(J87&amp;K87&amp;L87,evaluacion2&amp;controles&amp;tipo,0),0)</f>
        <v>4 = Zona de riesgo baja. Asumir el riesgo</v>
      </c>
      <c r="O87" s="99" t="s">
        <v>217</v>
      </c>
      <c r="P87" s="83" t="s">
        <v>826</v>
      </c>
      <c r="Q87" s="84" t="s">
        <v>827</v>
      </c>
      <c r="R87" s="92" t="s">
        <v>375</v>
      </c>
      <c r="S87" s="82" t="s">
        <v>262</v>
      </c>
      <c r="T87" s="107">
        <v>1</v>
      </c>
      <c r="U87" s="108" t="s">
        <v>263</v>
      </c>
      <c r="V87" s="383" t="s">
        <v>1003</v>
      </c>
      <c r="W87" s="432"/>
      <c r="X87" s="432"/>
      <c r="Y87" s="432"/>
      <c r="Z87" s="432"/>
      <c r="AA87" s="432"/>
      <c r="AB87" s="432"/>
      <c r="AC87" s="432"/>
      <c r="AD87" s="432"/>
      <c r="AE87" s="432"/>
      <c r="AF87" s="432"/>
      <c r="AG87" s="432"/>
      <c r="AH87" s="432"/>
      <c r="AI87" s="432"/>
      <c r="AJ87" s="432"/>
      <c r="AK87" s="432"/>
      <c r="AL87" s="432"/>
      <c r="AM87" s="432"/>
      <c r="AN87" s="432"/>
      <c r="AO87" s="432"/>
      <c r="AP87" s="432"/>
      <c r="AQ87" s="432"/>
      <c r="AR87" s="432"/>
      <c r="AS87" s="432"/>
      <c r="AT87" s="432"/>
      <c r="AU87" s="432"/>
      <c r="AV87" s="432"/>
      <c r="AW87" s="432"/>
      <c r="AX87" s="432"/>
      <c r="AY87" s="432"/>
      <c r="AZ87" s="432"/>
      <c r="BA87" s="432"/>
      <c r="BB87" s="432"/>
      <c r="BC87" s="432"/>
      <c r="BD87" s="432"/>
      <c r="BE87" s="432"/>
      <c r="BF87" s="432"/>
      <c r="BG87" s="432"/>
      <c r="BH87" s="432"/>
      <c r="BI87" s="432"/>
      <c r="BJ87" s="432"/>
      <c r="BK87" s="432"/>
      <c r="BL87" s="432"/>
      <c r="BM87" s="432"/>
      <c r="BN87" s="432"/>
      <c r="BO87" s="432"/>
      <c r="BP87" s="432"/>
      <c r="BQ87" s="432"/>
      <c r="BR87" s="432"/>
      <c r="BS87" s="432"/>
      <c r="BT87" s="432"/>
      <c r="BU87" s="432"/>
      <c r="BV87" s="432"/>
    </row>
    <row r="88" spans="1:74" s="13" customFormat="1" ht="105" hidden="1" customHeight="1" outlineLevel="1">
      <c r="A88" s="99">
        <v>54</v>
      </c>
      <c r="B88" s="88" t="s">
        <v>828</v>
      </c>
      <c r="C88" s="79" t="s">
        <v>202</v>
      </c>
      <c r="D88" s="54" t="s">
        <v>644</v>
      </c>
      <c r="E88" s="79" t="s">
        <v>590</v>
      </c>
      <c r="F88" s="314" t="s">
        <v>829</v>
      </c>
      <c r="G88" s="314" t="s">
        <v>251</v>
      </c>
      <c r="H88" s="56" t="s">
        <v>127</v>
      </c>
      <c r="I88" s="76" t="s">
        <v>124</v>
      </c>
      <c r="J88" s="111" t="str">
        <f t="array" ref="J88">INDEX(evaluacion,MATCH(H88&amp;I88,impacto&amp;probabilidad,0))</f>
        <v>8 = Zona de riesgo alta. Reducir el riesgo. Evitar el riesgo compartir o transferir.</v>
      </c>
      <c r="K88" s="17" t="s">
        <v>163</v>
      </c>
      <c r="L88" s="9" t="s">
        <v>19</v>
      </c>
      <c r="M88" s="82" t="s">
        <v>830</v>
      </c>
      <c r="N88" s="111" t="str">
        <f t="array" aca="1" ref="N88" ca="1">OFFSET(valoracion,MATCH(J88&amp;K88&amp;L88,evaluacion2&amp;controles&amp;tipo,0),0)</f>
        <v>4 = Zona de riesgo baja. Asumir el riesgo</v>
      </c>
      <c r="O88" s="99" t="s">
        <v>264</v>
      </c>
      <c r="P88" s="83" t="s">
        <v>831</v>
      </c>
      <c r="Q88" s="84" t="s">
        <v>645</v>
      </c>
      <c r="R88" s="92" t="s">
        <v>375</v>
      </c>
      <c r="S88" s="95" t="s">
        <v>265</v>
      </c>
      <c r="T88" s="107">
        <v>1</v>
      </c>
      <c r="U88" s="278" t="s">
        <v>263</v>
      </c>
      <c r="V88" s="382" t="s">
        <v>1004</v>
      </c>
      <c r="W88" s="432"/>
      <c r="X88" s="432"/>
      <c r="Y88" s="432"/>
      <c r="Z88" s="432"/>
      <c r="AA88" s="432"/>
      <c r="AB88" s="432"/>
      <c r="AC88" s="432"/>
      <c r="AD88" s="432"/>
      <c r="AE88" s="432"/>
      <c r="AF88" s="432"/>
      <c r="AG88" s="432"/>
      <c r="AH88" s="432"/>
      <c r="AI88" s="432"/>
      <c r="AJ88" s="432"/>
      <c r="AK88" s="432"/>
      <c r="AL88" s="432"/>
      <c r="AM88" s="432"/>
      <c r="AN88" s="432"/>
      <c r="AO88" s="432"/>
      <c r="AP88" s="432"/>
      <c r="AQ88" s="432"/>
      <c r="AR88" s="432"/>
      <c r="AS88" s="432"/>
      <c r="AT88" s="432"/>
      <c r="AU88" s="432"/>
      <c r="AV88" s="432"/>
      <c r="AW88" s="432"/>
      <c r="AX88" s="432"/>
      <c r="AY88" s="432"/>
      <c r="AZ88" s="432"/>
      <c r="BA88" s="432"/>
      <c r="BB88" s="432"/>
      <c r="BC88" s="432"/>
      <c r="BD88" s="432"/>
      <c r="BE88" s="432"/>
      <c r="BF88" s="432"/>
      <c r="BG88" s="432"/>
      <c r="BH88" s="432"/>
      <c r="BI88" s="432"/>
      <c r="BJ88" s="432"/>
      <c r="BK88" s="432"/>
      <c r="BL88" s="432"/>
      <c r="BM88" s="432"/>
      <c r="BN88" s="432"/>
      <c r="BO88" s="432"/>
      <c r="BP88" s="432"/>
      <c r="BQ88" s="432"/>
      <c r="BR88" s="432"/>
      <c r="BS88" s="432"/>
      <c r="BT88" s="432"/>
      <c r="BU88" s="432"/>
      <c r="BV88" s="432"/>
    </row>
    <row r="89" spans="1:74" s="13" customFormat="1" ht="102" hidden="1" customHeight="1" outlineLevel="1">
      <c r="A89" s="110">
        <v>55</v>
      </c>
      <c r="B89" s="304" t="s">
        <v>936</v>
      </c>
      <c r="C89" s="300" t="s">
        <v>206</v>
      </c>
      <c r="D89" s="266" t="s">
        <v>246</v>
      </c>
      <c r="E89" s="315" t="s">
        <v>592</v>
      </c>
      <c r="F89" s="336" t="s">
        <v>249</v>
      </c>
      <c r="G89" s="312" t="s">
        <v>250</v>
      </c>
      <c r="H89" s="56" t="s">
        <v>127</v>
      </c>
      <c r="I89" s="76" t="s">
        <v>134</v>
      </c>
      <c r="J89" s="111" t="str">
        <f t="array" ref="J89">INDEX(evaluacion,MATCH(H89&amp;I89,impacto&amp;probabilidad,0))</f>
        <v>4 = Zona de riesgo alta. Reducir el riesgo. Evitar el riesgo compartir o transferir.</v>
      </c>
      <c r="K89" s="9" t="s">
        <v>163</v>
      </c>
      <c r="L89" s="9" t="s">
        <v>19</v>
      </c>
      <c r="M89" s="82" t="s">
        <v>226</v>
      </c>
      <c r="N89" s="111" t="str">
        <f t="array" aca="1" ref="N89" ca="1">OFFSET(valoracion,MATCH(J89&amp;K89&amp;L89,evaluacion2&amp;controles&amp;tipo,0),0)</f>
        <v>4 = Zona de riesgo alta. Reducir el riesgo. Evitar el riesgo compartir o transferir.</v>
      </c>
      <c r="O89" s="99" t="s">
        <v>264</v>
      </c>
      <c r="P89" s="83" t="s">
        <v>247</v>
      </c>
      <c r="Q89" s="84" t="s">
        <v>941</v>
      </c>
      <c r="R89" s="92" t="s">
        <v>375</v>
      </c>
      <c r="S89" s="96" t="s">
        <v>267</v>
      </c>
      <c r="T89" s="97">
        <v>0</v>
      </c>
      <c r="U89" s="108" t="s">
        <v>243</v>
      </c>
      <c r="V89" s="266"/>
      <c r="W89" s="432"/>
      <c r="X89" s="432"/>
      <c r="Y89" s="432"/>
      <c r="Z89" s="432"/>
      <c r="AA89" s="432"/>
      <c r="AB89" s="432"/>
      <c r="AC89" s="432"/>
      <c r="AD89" s="432"/>
      <c r="AE89" s="432"/>
      <c r="AF89" s="432"/>
      <c r="AG89" s="432"/>
      <c r="AH89" s="432"/>
      <c r="AI89" s="432"/>
      <c r="AJ89" s="432"/>
      <c r="AK89" s="432"/>
      <c r="AL89" s="432"/>
      <c r="AM89" s="432"/>
      <c r="AN89" s="432"/>
      <c r="AO89" s="432"/>
      <c r="AP89" s="432"/>
      <c r="AQ89" s="432"/>
      <c r="AR89" s="432"/>
      <c r="AS89" s="432"/>
      <c r="AT89" s="432"/>
      <c r="AU89" s="432"/>
      <c r="AV89" s="432"/>
      <c r="AW89" s="432"/>
      <c r="AX89" s="432"/>
      <c r="AY89" s="432"/>
      <c r="AZ89" s="432"/>
      <c r="BA89" s="432"/>
      <c r="BB89" s="432"/>
      <c r="BC89" s="432"/>
      <c r="BD89" s="432"/>
      <c r="BE89" s="432"/>
      <c r="BF89" s="432"/>
      <c r="BG89" s="432"/>
      <c r="BH89" s="432"/>
      <c r="BI89" s="432"/>
      <c r="BJ89" s="432"/>
      <c r="BK89" s="432"/>
      <c r="BL89" s="432"/>
      <c r="BM89" s="432"/>
      <c r="BN89" s="432"/>
      <c r="BO89" s="432"/>
      <c r="BP89" s="432"/>
      <c r="BQ89" s="432"/>
      <c r="BR89" s="432"/>
      <c r="BS89" s="432"/>
      <c r="BT89" s="432"/>
      <c r="BU89" s="432"/>
      <c r="BV89" s="432"/>
    </row>
    <row r="90" spans="1:74" s="13" customFormat="1" ht="132.75" hidden="1" customHeight="1" outlineLevel="1">
      <c r="A90" s="99">
        <v>56</v>
      </c>
      <c r="B90" s="336" t="s">
        <v>937</v>
      </c>
      <c r="C90" s="300" t="s">
        <v>206</v>
      </c>
      <c r="D90" s="266" t="s">
        <v>246</v>
      </c>
      <c r="E90" s="315" t="s">
        <v>592</v>
      </c>
      <c r="F90" s="336" t="s">
        <v>249</v>
      </c>
      <c r="G90" s="312" t="s">
        <v>250</v>
      </c>
      <c r="H90" s="56" t="s">
        <v>127</v>
      </c>
      <c r="I90" s="76" t="s">
        <v>134</v>
      </c>
      <c r="J90" s="111" t="str">
        <f t="array" ref="J90">INDEX(evaluacion,MATCH(H90&amp;I90,impacto&amp;probabilidad,0))</f>
        <v>4 = Zona de riesgo alta. Reducir el riesgo. Evitar el riesgo compartir o transferir.</v>
      </c>
      <c r="K90" s="9" t="s">
        <v>163</v>
      </c>
      <c r="L90" s="9" t="s">
        <v>19</v>
      </c>
      <c r="M90" s="82" t="s">
        <v>226</v>
      </c>
      <c r="N90" s="111" t="str">
        <f t="array" aca="1" ref="N90" ca="1">OFFSET(valoracion,MATCH(J90&amp;K90&amp;L90,evaluacion2&amp;controles&amp;tipo,0),0)</f>
        <v>4 = Zona de riesgo alta. Reducir el riesgo. Evitar el riesgo compartir o transferir.</v>
      </c>
      <c r="O90" s="99" t="s">
        <v>264</v>
      </c>
      <c r="P90" s="83" t="s">
        <v>247</v>
      </c>
      <c r="Q90" s="96" t="s">
        <v>277</v>
      </c>
      <c r="R90" s="92" t="s">
        <v>375</v>
      </c>
      <c r="S90" s="96" t="s">
        <v>267</v>
      </c>
      <c r="T90" s="98">
        <v>0</v>
      </c>
      <c r="U90" s="108" t="s">
        <v>243</v>
      </c>
      <c r="V90" s="266"/>
      <c r="W90" s="432"/>
      <c r="X90" s="432"/>
      <c r="Y90" s="432"/>
      <c r="Z90" s="432"/>
      <c r="AA90" s="432"/>
      <c r="AB90" s="432"/>
      <c r="AC90" s="432"/>
      <c r="AD90" s="432"/>
      <c r="AE90" s="432"/>
      <c r="AF90" s="432"/>
      <c r="AG90" s="432"/>
      <c r="AH90" s="432"/>
      <c r="AI90" s="432"/>
      <c r="AJ90" s="432"/>
      <c r="AK90" s="432"/>
      <c r="AL90" s="432"/>
      <c r="AM90" s="432"/>
      <c r="AN90" s="432"/>
      <c r="AO90" s="432"/>
      <c r="AP90" s="432"/>
      <c r="AQ90" s="432"/>
      <c r="AR90" s="432"/>
      <c r="AS90" s="432"/>
      <c r="AT90" s="432"/>
      <c r="AU90" s="432"/>
      <c r="AV90" s="432"/>
      <c r="AW90" s="432"/>
      <c r="AX90" s="432"/>
      <c r="AY90" s="432"/>
      <c r="AZ90" s="432"/>
      <c r="BA90" s="432"/>
      <c r="BB90" s="432"/>
      <c r="BC90" s="432"/>
      <c r="BD90" s="432"/>
      <c r="BE90" s="432"/>
      <c r="BF90" s="432"/>
      <c r="BG90" s="432"/>
      <c r="BH90" s="432"/>
      <c r="BI90" s="432"/>
      <c r="BJ90" s="432"/>
      <c r="BK90" s="432"/>
      <c r="BL90" s="432"/>
      <c r="BM90" s="432"/>
      <c r="BN90" s="432"/>
      <c r="BO90" s="432"/>
      <c r="BP90" s="432"/>
      <c r="BQ90" s="432"/>
      <c r="BR90" s="432"/>
      <c r="BS90" s="432"/>
      <c r="BT90" s="432"/>
      <c r="BU90" s="432"/>
      <c r="BV90" s="432"/>
    </row>
    <row r="91" spans="1:74" s="13" customFormat="1" ht="105.75" hidden="1" customHeight="1" outlineLevel="1">
      <c r="A91" s="110">
        <v>57</v>
      </c>
      <c r="B91" s="336" t="s">
        <v>938</v>
      </c>
      <c r="C91" s="300" t="s">
        <v>206</v>
      </c>
      <c r="D91" s="266" t="s">
        <v>246</v>
      </c>
      <c r="E91" s="315" t="s">
        <v>592</v>
      </c>
      <c r="F91" s="336" t="s">
        <v>249</v>
      </c>
      <c r="G91" s="312" t="s">
        <v>250</v>
      </c>
      <c r="H91" s="56" t="s">
        <v>127</v>
      </c>
      <c r="I91" s="76" t="s">
        <v>134</v>
      </c>
      <c r="J91" s="111" t="str">
        <f t="array" ref="J91">INDEX(evaluacion,MATCH(H91&amp;I91,impacto&amp;probabilidad,0))</f>
        <v>4 = Zona de riesgo alta. Reducir el riesgo. Evitar el riesgo compartir o transferir.</v>
      </c>
      <c r="K91" s="9" t="s">
        <v>163</v>
      </c>
      <c r="L91" s="9" t="s">
        <v>19</v>
      </c>
      <c r="M91" s="82" t="s">
        <v>226</v>
      </c>
      <c r="N91" s="111" t="str">
        <f t="array" aca="1" ref="N91" ca="1">OFFSET(valoracion,MATCH(J91&amp;K91&amp;L91,evaluacion2&amp;controles&amp;tipo,0),0)</f>
        <v>4 = Zona de riesgo alta. Reducir el riesgo. Evitar el riesgo compartir o transferir.</v>
      </c>
      <c r="O91" s="99" t="s">
        <v>264</v>
      </c>
      <c r="P91" s="83" t="s">
        <v>247</v>
      </c>
      <c r="Q91" s="96" t="s">
        <v>277</v>
      </c>
      <c r="R91" s="92" t="s">
        <v>375</v>
      </c>
      <c r="S91" s="96" t="s">
        <v>267</v>
      </c>
      <c r="T91" s="98">
        <v>0</v>
      </c>
      <c r="U91" s="108" t="s">
        <v>243</v>
      </c>
      <c r="V91" s="266"/>
      <c r="W91" s="432"/>
      <c r="X91" s="432"/>
      <c r="Y91" s="432"/>
      <c r="Z91" s="432"/>
      <c r="AA91" s="432"/>
      <c r="AB91" s="432"/>
      <c r="AC91" s="432"/>
      <c r="AD91" s="432"/>
      <c r="AE91" s="432"/>
      <c r="AF91" s="432"/>
      <c r="AG91" s="432"/>
      <c r="AH91" s="432"/>
      <c r="AI91" s="432"/>
      <c r="AJ91" s="432"/>
      <c r="AK91" s="432"/>
      <c r="AL91" s="432"/>
      <c r="AM91" s="432"/>
      <c r="AN91" s="432"/>
      <c r="AO91" s="432"/>
      <c r="AP91" s="432"/>
      <c r="AQ91" s="432"/>
      <c r="AR91" s="432"/>
      <c r="AS91" s="432"/>
      <c r="AT91" s="432"/>
      <c r="AU91" s="432"/>
      <c r="AV91" s="432"/>
      <c r="AW91" s="432"/>
      <c r="AX91" s="432"/>
      <c r="AY91" s="432"/>
      <c r="AZ91" s="432"/>
      <c r="BA91" s="432"/>
      <c r="BB91" s="432"/>
      <c r="BC91" s="432"/>
      <c r="BD91" s="432"/>
      <c r="BE91" s="432"/>
      <c r="BF91" s="432"/>
      <c r="BG91" s="432"/>
      <c r="BH91" s="432"/>
      <c r="BI91" s="432"/>
      <c r="BJ91" s="432"/>
      <c r="BK91" s="432"/>
      <c r="BL91" s="432"/>
      <c r="BM91" s="432"/>
      <c r="BN91" s="432"/>
      <c r="BO91" s="432"/>
      <c r="BP91" s="432"/>
      <c r="BQ91" s="432"/>
      <c r="BR91" s="432"/>
      <c r="BS91" s="432"/>
      <c r="BT91" s="432"/>
      <c r="BU91" s="432"/>
      <c r="BV91" s="432"/>
    </row>
    <row r="92" spans="1:74" s="13" customFormat="1" ht="101.25" hidden="1" customHeight="1" outlineLevel="1">
      <c r="A92" s="99">
        <v>58</v>
      </c>
      <c r="B92" s="336" t="s">
        <v>939</v>
      </c>
      <c r="C92" s="300" t="s">
        <v>206</v>
      </c>
      <c r="D92" s="315" t="s">
        <v>246</v>
      </c>
      <c r="E92" s="315" t="s">
        <v>592</v>
      </c>
      <c r="F92" s="336" t="s">
        <v>249</v>
      </c>
      <c r="G92" s="312" t="s">
        <v>250</v>
      </c>
      <c r="H92" s="56" t="s">
        <v>127</v>
      </c>
      <c r="I92" s="76" t="s">
        <v>134</v>
      </c>
      <c r="J92" s="111" t="str">
        <f t="array" ref="J92">INDEX(evaluacion,MATCH(H92&amp;I92,impacto&amp;probabilidad,0))</f>
        <v>4 = Zona de riesgo alta. Reducir el riesgo. Evitar el riesgo compartir o transferir.</v>
      </c>
      <c r="K92" s="9" t="s">
        <v>163</v>
      </c>
      <c r="L92" s="9" t="s">
        <v>19</v>
      </c>
      <c r="M92" s="82" t="s">
        <v>226</v>
      </c>
      <c r="N92" s="111" t="str">
        <f t="array" aca="1" ref="N92" ca="1">OFFSET(valoracion,MATCH(J92&amp;K92&amp;L92,evaluacion2&amp;controles&amp;tipo,0),0)</f>
        <v>4 = Zona de riesgo alta. Reducir el riesgo. Evitar el riesgo compartir o transferir.</v>
      </c>
      <c r="O92" s="99" t="s">
        <v>264</v>
      </c>
      <c r="P92" s="83" t="s">
        <v>247</v>
      </c>
      <c r="Q92" s="96" t="s">
        <v>277</v>
      </c>
      <c r="R92" s="92" t="s">
        <v>375</v>
      </c>
      <c r="S92" s="96" t="s">
        <v>267</v>
      </c>
      <c r="T92" s="98">
        <v>0</v>
      </c>
      <c r="U92" s="108" t="s">
        <v>243</v>
      </c>
      <c r="V92" s="266"/>
      <c r="W92" s="432"/>
      <c r="X92" s="432"/>
      <c r="Y92" s="432"/>
      <c r="Z92" s="432"/>
      <c r="AA92" s="432"/>
      <c r="AB92" s="432"/>
      <c r="AC92" s="432"/>
      <c r="AD92" s="432"/>
      <c r="AE92" s="432"/>
      <c r="AF92" s="432"/>
      <c r="AG92" s="432"/>
      <c r="AH92" s="432"/>
      <c r="AI92" s="432"/>
      <c r="AJ92" s="432"/>
      <c r="AK92" s="432"/>
      <c r="AL92" s="432"/>
      <c r="AM92" s="432"/>
      <c r="AN92" s="432"/>
      <c r="AO92" s="432"/>
      <c r="AP92" s="432"/>
      <c r="AQ92" s="432"/>
      <c r="AR92" s="432"/>
      <c r="AS92" s="432"/>
      <c r="AT92" s="432"/>
      <c r="AU92" s="432"/>
      <c r="AV92" s="432"/>
      <c r="AW92" s="432"/>
      <c r="AX92" s="432"/>
      <c r="AY92" s="432"/>
      <c r="AZ92" s="432"/>
      <c r="BA92" s="432"/>
      <c r="BB92" s="432"/>
      <c r="BC92" s="432"/>
      <c r="BD92" s="432"/>
      <c r="BE92" s="432"/>
      <c r="BF92" s="432"/>
      <c r="BG92" s="432"/>
      <c r="BH92" s="432"/>
      <c r="BI92" s="432"/>
      <c r="BJ92" s="432"/>
      <c r="BK92" s="432"/>
      <c r="BL92" s="432"/>
      <c r="BM92" s="432"/>
      <c r="BN92" s="432"/>
      <c r="BO92" s="432"/>
      <c r="BP92" s="432"/>
      <c r="BQ92" s="432"/>
      <c r="BR92" s="432"/>
      <c r="BS92" s="432"/>
      <c r="BT92" s="432"/>
      <c r="BU92" s="432"/>
      <c r="BV92" s="432"/>
    </row>
    <row r="93" spans="1:74" s="13" customFormat="1" ht="155.25" hidden="1" customHeight="1" outlineLevel="1">
      <c r="A93" s="110">
        <v>59</v>
      </c>
      <c r="B93" s="336" t="s">
        <v>940</v>
      </c>
      <c r="C93" s="300" t="s">
        <v>206</v>
      </c>
      <c r="D93" s="315" t="s">
        <v>246</v>
      </c>
      <c r="E93" s="315" t="s">
        <v>592</v>
      </c>
      <c r="F93" s="336" t="s">
        <v>249</v>
      </c>
      <c r="G93" s="312" t="s">
        <v>250</v>
      </c>
      <c r="H93" s="56" t="s">
        <v>127</v>
      </c>
      <c r="I93" s="76" t="s">
        <v>134</v>
      </c>
      <c r="J93" s="111" t="str">
        <f t="array" ref="J93">INDEX(evaluacion,MATCH(H93&amp;I93,impacto&amp;probabilidad,0))</f>
        <v>4 = Zona de riesgo alta. Reducir el riesgo. Evitar el riesgo compartir o transferir.</v>
      </c>
      <c r="K93" s="9" t="s">
        <v>163</v>
      </c>
      <c r="L93" s="9" t="s">
        <v>19</v>
      </c>
      <c r="M93" s="82" t="s">
        <v>226</v>
      </c>
      <c r="N93" s="111" t="str">
        <f t="array" aca="1" ref="N93" ca="1">OFFSET(valoracion,MATCH(J93&amp;K93&amp;L93,evaluacion2&amp;controles&amp;tipo,0),0)</f>
        <v>4 = Zona de riesgo alta. Reducir el riesgo. Evitar el riesgo compartir o transferir.</v>
      </c>
      <c r="O93" s="99" t="s">
        <v>264</v>
      </c>
      <c r="P93" s="83" t="s">
        <v>247</v>
      </c>
      <c r="Q93" s="96" t="s">
        <v>277</v>
      </c>
      <c r="R93" s="92" t="s">
        <v>375</v>
      </c>
      <c r="S93" s="96" t="s">
        <v>267</v>
      </c>
      <c r="T93" s="98">
        <v>0</v>
      </c>
      <c r="U93" s="108" t="s">
        <v>243</v>
      </c>
      <c r="V93" s="266"/>
      <c r="W93" s="432"/>
      <c r="X93" s="432"/>
      <c r="Y93" s="432"/>
      <c r="Z93" s="432"/>
      <c r="AA93" s="432"/>
      <c r="AB93" s="432"/>
      <c r="AC93" s="432"/>
      <c r="AD93" s="432"/>
      <c r="AE93" s="432"/>
      <c r="AF93" s="432"/>
      <c r="AG93" s="432"/>
      <c r="AH93" s="432"/>
      <c r="AI93" s="432"/>
      <c r="AJ93" s="432"/>
      <c r="AK93" s="432"/>
      <c r="AL93" s="432"/>
      <c r="AM93" s="432"/>
      <c r="AN93" s="432"/>
      <c r="AO93" s="432"/>
      <c r="AP93" s="432"/>
      <c r="AQ93" s="432"/>
      <c r="AR93" s="432"/>
      <c r="AS93" s="432"/>
      <c r="AT93" s="432"/>
      <c r="AU93" s="432"/>
      <c r="AV93" s="432"/>
      <c r="AW93" s="432"/>
      <c r="AX93" s="432"/>
      <c r="AY93" s="432"/>
      <c r="AZ93" s="432"/>
      <c r="BA93" s="432"/>
      <c r="BB93" s="432"/>
      <c r="BC93" s="432"/>
      <c r="BD93" s="432"/>
      <c r="BE93" s="432"/>
      <c r="BF93" s="432"/>
      <c r="BG93" s="432"/>
      <c r="BH93" s="432"/>
      <c r="BI93" s="432"/>
      <c r="BJ93" s="432"/>
      <c r="BK93" s="432"/>
      <c r="BL93" s="432"/>
      <c r="BM93" s="432"/>
      <c r="BN93" s="432"/>
      <c r="BO93" s="432"/>
      <c r="BP93" s="432"/>
      <c r="BQ93" s="432"/>
      <c r="BR93" s="432"/>
      <c r="BS93" s="432"/>
      <c r="BT93" s="432"/>
      <c r="BU93" s="432"/>
      <c r="BV93" s="432"/>
    </row>
    <row r="94" spans="1:74" ht="34.5" customHeight="1">
      <c r="A94" s="271"/>
      <c r="B94" s="271"/>
      <c r="C94" s="271"/>
      <c r="D94" s="272"/>
      <c r="E94" s="271"/>
      <c r="F94" s="271"/>
      <c r="G94" s="271"/>
      <c r="H94" s="271"/>
      <c r="I94" s="271"/>
      <c r="J94" s="271"/>
      <c r="K94" s="271"/>
      <c r="L94" s="271"/>
      <c r="M94" s="271"/>
      <c r="N94" s="271"/>
      <c r="O94" s="271"/>
      <c r="P94" s="271"/>
      <c r="Q94" s="271"/>
      <c r="R94" s="271"/>
      <c r="S94" s="271"/>
      <c r="T94" s="271"/>
      <c r="U94" s="271"/>
      <c r="V94" s="271"/>
      <c r="W94" s="432"/>
      <c r="X94" s="432"/>
      <c r="Y94" s="432"/>
      <c r="Z94" s="432"/>
      <c r="AA94" s="432"/>
      <c r="AB94" s="432"/>
      <c r="AC94" s="432"/>
      <c r="AD94" s="432"/>
      <c r="AE94" s="432"/>
      <c r="AF94" s="432"/>
      <c r="AG94" s="432"/>
      <c r="AH94" s="432"/>
      <c r="AI94" s="432"/>
      <c r="AJ94" s="432"/>
      <c r="AK94" s="432"/>
      <c r="AL94" s="432"/>
      <c r="AM94" s="432"/>
      <c r="AN94" s="432"/>
      <c r="AO94" s="432"/>
      <c r="AP94" s="432"/>
      <c r="AQ94" s="432"/>
      <c r="AR94" s="432"/>
      <c r="AS94" s="432"/>
      <c r="AT94" s="432"/>
      <c r="AU94" s="432"/>
      <c r="AV94" s="432"/>
      <c r="AW94" s="432"/>
      <c r="AX94" s="432"/>
      <c r="AY94" s="432"/>
      <c r="AZ94" s="432"/>
      <c r="BA94" s="432"/>
      <c r="BB94" s="432"/>
      <c r="BC94" s="432"/>
      <c r="BD94" s="432"/>
      <c r="BE94" s="432"/>
      <c r="BF94" s="432"/>
      <c r="BG94" s="432"/>
      <c r="BH94" s="432"/>
      <c r="BI94" s="432"/>
      <c r="BJ94" s="432"/>
      <c r="BK94" s="432"/>
      <c r="BL94" s="432"/>
      <c r="BM94" s="432"/>
      <c r="BN94" s="432"/>
      <c r="BO94" s="432"/>
      <c r="BP94" s="432"/>
      <c r="BQ94" s="432"/>
      <c r="BR94" s="432"/>
      <c r="BS94" s="432"/>
      <c r="BT94" s="432"/>
      <c r="BU94" s="432"/>
      <c r="BV94" s="432"/>
    </row>
    <row r="95" spans="1:74" ht="34.5" customHeight="1">
      <c r="A95" s="271"/>
      <c r="B95" s="271"/>
      <c r="C95" s="271"/>
      <c r="D95" s="272"/>
      <c r="E95" s="271"/>
      <c r="F95" s="271"/>
      <c r="G95" s="271"/>
      <c r="H95" s="271"/>
      <c r="I95" s="271"/>
      <c r="J95" s="271"/>
      <c r="K95" s="271"/>
      <c r="L95" s="271"/>
      <c r="M95" s="271"/>
      <c r="N95" s="271"/>
      <c r="O95" s="271"/>
      <c r="P95" s="271"/>
      <c r="Q95" s="271"/>
      <c r="R95" s="271"/>
      <c r="S95" s="271"/>
      <c r="T95" s="271"/>
      <c r="U95" s="271"/>
      <c r="V95" s="271"/>
      <c r="W95" s="432"/>
      <c r="X95" s="432"/>
      <c r="Y95" s="432"/>
      <c r="Z95" s="432"/>
      <c r="AA95" s="432"/>
      <c r="AB95" s="432"/>
      <c r="AC95" s="432"/>
      <c r="AD95" s="432"/>
      <c r="AE95" s="432"/>
      <c r="AF95" s="432"/>
      <c r="AG95" s="432"/>
      <c r="AH95" s="432"/>
      <c r="AI95" s="432"/>
      <c r="AJ95" s="432"/>
      <c r="AK95" s="432"/>
      <c r="AL95" s="432"/>
      <c r="AM95" s="432"/>
      <c r="AN95" s="432"/>
      <c r="AO95" s="432"/>
      <c r="AP95" s="432"/>
      <c r="AQ95" s="432"/>
      <c r="AR95" s="432"/>
      <c r="AS95" s="432"/>
      <c r="AT95" s="432"/>
      <c r="AU95" s="432"/>
      <c r="AV95" s="432"/>
      <c r="AW95" s="432"/>
      <c r="AX95" s="432"/>
      <c r="AY95" s="432"/>
      <c r="AZ95" s="432"/>
      <c r="BA95" s="432"/>
      <c r="BB95" s="432"/>
      <c r="BC95" s="432"/>
      <c r="BD95" s="432"/>
      <c r="BE95" s="432"/>
      <c r="BF95" s="432"/>
      <c r="BG95" s="432"/>
      <c r="BH95" s="432"/>
      <c r="BI95" s="432"/>
      <c r="BJ95" s="432"/>
      <c r="BK95" s="432"/>
      <c r="BL95" s="432"/>
      <c r="BM95" s="432"/>
      <c r="BN95" s="432"/>
      <c r="BO95" s="432"/>
      <c r="BP95" s="432"/>
      <c r="BQ95" s="432"/>
      <c r="BR95" s="432"/>
      <c r="BS95" s="432"/>
      <c r="BT95" s="432"/>
      <c r="BU95" s="432"/>
      <c r="BV95" s="432"/>
    </row>
    <row r="96" spans="1:74" ht="34.5" customHeight="1">
      <c r="A96" s="271"/>
      <c r="B96" s="271"/>
      <c r="C96" s="271"/>
      <c r="D96" s="433" t="s">
        <v>604</v>
      </c>
      <c r="E96" s="433"/>
      <c r="F96" s="433"/>
      <c r="G96" s="433"/>
      <c r="H96" s="433"/>
      <c r="I96" s="433"/>
      <c r="J96" s="433"/>
      <c r="K96" s="271"/>
      <c r="L96" s="454" t="s">
        <v>605</v>
      </c>
      <c r="M96" s="454"/>
      <c r="N96" s="454"/>
      <c r="O96" s="454"/>
      <c r="P96" s="454"/>
      <c r="Q96" s="454"/>
      <c r="R96" s="271"/>
      <c r="S96" s="271"/>
      <c r="T96" s="271"/>
      <c r="U96" s="271"/>
      <c r="V96" s="271"/>
      <c r="W96" s="432"/>
      <c r="X96" s="432"/>
      <c r="Y96" s="432"/>
      <c r="Z96" s="432"/>
      <c r="AA96" s="432"/>
      <c r="AB96" s="432"/>
      <c r="AC96" s="432"/>
      <c r="AD96" s="432"/>
      <c r="AE96" s="432"/>
      <c r="AF96" s="432"/>
      <c r="AG96" s="432"/>
      <c r="AH96" s="432"/>
      <c r="AI96" s="432"/>
      <c r="AJ96" s="432"/>
      <c r="AK96" s="432"/>
      <c r="AL96" s="432"/>
      <c r="AM96" s="432"/>
      <c r="AN96" s="432"/>
      <c r="AO96" s="432"/>
      <c r="AP96" s="432"/>
      <c r="AQ96" s="432"/>
      <c r="AR96" s="432"/>
      <c r="AS96" s="432"/>
      <c r="AT96" s="432"/>
      <c r="AU96" s="432"/>
      <c r="AV96" s="432"/>
      <c r="AW96" s="432"/>
      <c r="AX96" s="432"/>
      <c r="AY96" s="432"/>
      <c r="AZ96" s="432"/>
      <c r="BA96" s="432"/>
      <c r="BB96" s="432"/>
      <c r="BC96" s="432"/>
      <c r="BD96" s="432"/>
      <c r="BE96" s="432"/>
      <c r="BF96" s="432"/>
      <c r="BG96" s="432"/>
      <c r="BH96" s="432"/>
      <c r="BI96" s="432"/>
      <c r="BJ96" s="432"/>
      <c r="BK96" s="432"/>
      <c r="BL96" s="432"/>
      <c r="BM96" s="432"/>
      <c r="BN96" s="432"/>
      <c r="BO96" s="432"/>
      <c r="BP96" s="432"/>
      <c r="BQ96" s="432"/>
      <c r="BR96" s="432"/>
      <c r="BS96" s="432"/>
      <c r="BT96" s="432"/>
      <c r="BU96" s="432"/>
      <c r="BV96" s="432"/>
    </row>
    <row r="97" spans="1:74" ht="108.75" customHeight="1">
      <c r="A97" s="10"/>
      <c r="B97" s="10"/>
      <c r="C97" s="10"/>
      <c r="D97" s="271"/>
      <c r="E97" s="70"/>
      <c r="F97" s="449" t="s">
        <v>199</v>
      </c>
      <c r="G97" s="449"/>
      <c r="H97" s="449"/>
      <c r="I97" s="259">
        <f ca="1">COUNTIF(N$12:N$70,"*baja*")</f>
        <v>12</v>
      </c>
      <c r="J97" s="260">
        <f ca="1">I97/I$101</f>
        <v>0.32432432432432434</v>
      </c>
      <c r="K97" s="8"/>
      <c r="L97" s="262" t="s">
        <v>6</v>
      </c>
      <c r="M97" s="447" t="s">
        <v>187</v>
      </c>
      <c r="N97" s="447"/>
      <c r="O97" s="447"/>
      <c r="P97" s="447"/>
      <c r="Q97" s="447"/>
      <c r="R97" s="6"/>
      <c r="S97" s="6"/>
      <c r="T97" s="6"/>
      <c r="U97" s="6"/>
      <c r="V97" s="6"/>
      <c r="W97" s="432"/>
      <c r="X97" s="432"/>
      <c r="Y97" s="432"/>
      <c r="Z97" s="432"/>
      <c r="AA97" s="432"/>
      <c r="AB97" s="432"/>
      <c r="AC97" s="432"/>
      <c r="AD97" s="432"/>
      <c r="AE97" s="432"/>
      <c r="AF97" s="432"/>
      <c r="AG97" s="432"/>
      <c r="AH97" s="432"/>
      <c r="AI97" s="432"/>
      <c r="AJ97" s="432"/>
      <c r="AK97" s="432"/>
      <c r="AL97" s="432"/>
      <c r="AM97" s="432"/>
      <c r="AN97" s="432"/>
      <c r="AO97" s="432"/>
      <c r="AP97" s="432"/>
      <c r="AQ97" s="432"/>
      <c r="AR97" s="432"/>
      <c r="AS97" s="432"/>
      <c r="AT97" s="432"/>
      <c r="AU97" s="432"/>
      <c r="AV97" s="432"/>
      <c r="AW97" s="432"/>
      <c r="AX97" s="432"/>
      <c r="AY97" s="432"/>
      <c r="AZ97" s="432"/>
      <c r="BA97" s="432"/>
      <c r="BB97" s="432"/>
      <c r="BC97" s="432"/>
      <c r="BD97" s="432"/>
      <c r="BE97" s="432"/>
      <c r="BF97" s="432"/>
      <c r="BG97" s="432"/>
      <c r="BH97" s="432"/>
      <c r="BI97" s="432"/>
      <c r="BJ97" s="432"/>
      <c r="BK97" s="432"/>
      <c r="BL97" s="432"/>
      <c r="BM97" s="432"/>
      <c r="BN97" s="432"/>
      <c r="BO97" s="432"/>
      <c r="BP97" s="432"/>
      <c r="BQ97" s="432"/>
      <c r="BR97" s="432"/>
      <c r="BS97" s="432"/>
      <c r="BT97" s="432"/>
      <c r="BU97" s="432"/>
      <c r="BV97" s="432"/>
    </row>
    <row r="98" spans="1:74" ht="104.25" customHeight="1">
      <c r="A98" s="10"/>
      <c r="B98" s="10"/>
      <c r="C98" s="10"/>
      <c r="D98" s="70"/>
      <c r="E98" s="71"/>
      <c r="F98" s="449" t="s">
        <v>196</v>
      </c>
      <c r="G98" s="449"/>
      <c r="H98" s="449"/>
      <c r="I98" s="259">
        <f ca="1">COUNTIF(N$12:N$70,"*moderada*")</f>
        <v>10</v>
      </c>
      <c r="J98" s="260">
        <f ca="1">I98/I$101</f>
        <v>0.27027027027027029</v>
      </c>
      <c r="K98" s="8"/>
      <c r="L98" s="262" t="s">
        <v>3</v>
      </c>
      <c r="M98" s="447" t="s">
        <v>188</v>
      </c>
      <c r="N98" s="447"/>
      <c r="O98" s="447"/>
      <c r="P98" s="447"/>
      <c r="Q98" s="447"/>
      <c r="R98" s="6"/>
      <c r="S98" s="6"/>
      <c r="T98" s="6"/>
      <c r="U98" s="6"/>
      <c r="V98" s="6"/>
      <c r="W98" s="432"/>
      <c r="X98" s="432"/>
      <c r="Y98" s="432"/>
      <c r="Z98" s="432"/>
      <c r="AA98" s="432"/>
      <c r="AB98" s="432"/>
      <c r="AC98" s="432"/>
      <c r="AD98" s="432"/>
      <c r="AE98" s="432"/>
      <c r="AF98" s="432"/>
      <c r="AG98" s="432"/>
      <c r="AH98" s="432"/>
      <c r="AI98" s="432"/>
      <c r="AJ98" s="432"/>
      <c r="AK98" s="432"/>
      <c r="AL98" s="432"/>
      <c r="AM98" s="432"/>
      <c r="AN98" s="432"/>
      <c r="AO98" s="432"/>
      <c r="AP98" s="432"/>
      <c r="AQ98" s="432"/>
      <c r="AR98" s="432"/>
      <c r="AS98" s="432"/>
      <c r="AT98" s="432"/>
      <c r="AU98" s="432"/>
      <c r="AV98" s="432"/>
      <c r="AW98" s="432"/>
      <c r="AX98" s="432"/>
      <c r="AY98" s="432"/>
      <c r="AZ98" s="432"/>
      <c r="BA98" s="432"/>
      <c r="BB98" s="432"/>
      <c r="BC98" s="432"/>
      <c r="BD98" s="432"/>
      <c r="BE98" s="432"/>
      <c r="BF98" s="432"/>
      <c r="BG98" s="432"/>
      <c r="BH98" s="432"/>
      <c r="BI98" s="432"/>
      <c r="BJ98" s="432"/>
      <c r="BK98" s="432"/>
      <c r="BL98" s="432"/>
      <c r="BM98" s="432"/>
      <c r="BN98" s="432"/>
      <c r="BO98" s="432"/>
      <c r="BP98" s="432"/>
      <c r="BQ98" s="432"/>
      <c r="BR98" s="432"/>
      <c r="BS98" s="432"/>
      <c r="BT98" s="432"/>
      <c r="BU98" s="432"/>
      <c r="BV98" s="432"/>
    </row>
    <row r="99" spans="1:74" ht="123" customHeight="1">
      <c r="A99" s="10"/>
      <c r="B99" s="10"/>
      <c r="C99" s="10"/>
      <c r="D99" s="71"/>
      <c r="E99" s="72"/>
      <c r="F99" s="449" t="s">
        <v>197</v>
      </c>
      <c r="G99" s="449"/>
      <c r="H99" s="449"/>
      <c r="I99" s="259">
        <f ca="1">COUNTIF(N$12:N$70,"*alta*")</f>
        <v>15</v>
      </c>
      <c r="J99" s="260">
        <f ca="1">I99/I$101</f>
        <v>0.40540540540540543</v>
      </c>
      <c r="K99" s="8"/>
      <c r="L99" s="262" t="s">
        <v>4</v>
      </c>
      <c r="M99" s="447" t="s">
        <v>189</v>
      </c>
      <c r="N99" s="447"/>
      <c r="O99" s="447"/>
      <c r="P99" s="447"/>
      <c r="Q99" s="447"/>
      <c r="R99" s="6"/>
      <c r="S99" s="6"/>
      <c r="T99" s="6"/>
      <c r="U99" s="6"/>
      <c r="V99" s="6"/>
      <c r="W99" s="432"/>
      <c r="X99" s="432"/>
      <c r="Y99" s="432"/>
      <c r="Z99" s="432"/>
      <c r="AA99" s="432"/>
      <c r="AB99" s="432"/>
      <c r="AC99" s="432"/>
      <c r="AD99" s="432"/>
      <c r="AE99" s="432"/>
      <c r="AF99" s="432"/>
      <c r="AG99" s="432"/>
      <c r="AH99" s="432"/>
      <c r="AI99" s="432"/>
      <c r="AJ99" s="432"/>
      <c r="AK99" s="432"/>
      <c r="AL99" s="432"/>
      <c r="AM99" s="432"/>
      <c r="AN99" s="432"/>
      <c r="AO99" s="432"/>
      <c r="AP99" s="432"/>
      <c r="AQ99" s="432"/>
      <c r="AR99" s="432"/>
      <c r="AS99" s="432"/>
      <c r="AT99" s="432"/>
      <c r="AU99" s="432"/>
      <c r="AV99" s="432"/>
      <c r="AW99" s="432"/>
      <c r="AX99" s="432"/>
      <c r="AY99" s="432"/>
      <c r="AZ99" s="432"/>
      <c r="BA99" s="432"/>
      <c r="BB99" s="432"/>
      <c r="BC99" s="432"/>
      <c r="BD99" s="432"/>
      <c r="BE99" s="432"/>
      <c r="BF99" s="432"/>
      <c r="BG99" s="432"/>
      <c r="BH99" s="432"/>
      <c r="BI99" s="432"/>
      <c r="BJ99" s="432"/>
      <c r="BK99" s="432"/>
      <c r="BL99" s="432"/>
      <c r="BM99" s="432"/>
      <c r="BN99" s="432"/>
      <c r="BO99" s="432"/>
      <c r="BP99" s="432"/>
      <c r="BQ99" s="432"/>
      <c r="BR99" s="432"/>
      <c r="BS99" s="432"/>
      <c r="BT99" s="432"/>
      <c r="BU99" s="432"/>
      <c r="BV99" s="432"/>
    </row>
    <row r="100" spans="1:74" ht="97.5" customHeight="1">
      <c r="A100" s="10"/>
      <c r="B100" s="10"/>
      <c r="C100" s="10"/>
      <c r="D100" s="72"/>
      <c r="E100" s="73"/>
      <c r="F100" s="449" t="s">
        <v>198</v>
      </c>
      <c r="G100" s="449"/>
      <c r="H100" s="449"/>
      <c r="I100" s="259">
        <f ca="1">COUNTIF(N$12:N$70,"*extrema*")</f>
        <v>0</v>
      </c>
      <c r="J100" s="260">
        <f ca="1">I100/I$101</f>
        <v>0</v>
      </c>
      <c r="K100" s="8"/>
      <c r="L100" s="8" t="s">
        <v>2</v>
      </c>
      <c r="M100" s="448" t="s">
        <v>190</v>
      </c>
      <c r="N100" s="448"/>
      <c r="O100" s="448"/>
      <c r="P100" s="448"/>
      <c r="Q100" s="448"/>
      <c r="R100" s="6"/>
      <c r="S100" s="6"/>
      <c r="T100" s="6"/>
      <c r="U100" s="6"/>
      <c r="V100" s="6"/>
      <c r="W100" s="432"/>
      <c r="X100" s="432"/>
      <c r="Y100" s="432"/>
      <c r="Z100" s="432"/>
      <c r="AA100" s="432"/>
      <c r="AB100" s="432"/>
      <c r="AC100" s="432"/>
      <c r="AD100" s="432"/>
      <c r="AE100" s="432"/>
      <c r="AF100" s="432"/>
      <c r="AG100" s="432"/>
      <c r="AH100" s="432"/>
      <c r="AI100" s="432"/>
      <c r="AJ100" s="432"/>
      <c r="AK100" s="432"/>
      <c r="AL100" s="432"/>
      <c r="AM100" s="432"/>
      <c r="AN100" s="432"/>
      <c r="AO100" s="432"/>
      <c r="AP100" s="432"/>
      <c r="AQ100" s="432"/>
      <c r="AR100" s="432"/>
      <c r="AS100" s="432"/>
      <c r="AT100" s="432"/>
      <c r="AU100" s="432"/>
      <c r="AV100" s="432"/>
      <c r="AW100" s="432"/>
      <c r="AX100" s="432"/>
      <c r="AY100" s="432"/>
      <c r="AZ100" s="432"/>
      <c r="BA100" s="432"/>
      <c r="BB100" s="432"/>
      <c r="BC100" s="432"/>
      <c r="BD100" s="432"/>
      <c r="BE100" s="432"/>
      <c r="BF100" s="432"/>
      <c r="BG100" s="432"/>
      <c r="BH100" s="432"/>
      <c r="BI100" s="432"/>
      <c r="BJ100" s="432"/>
      <c r="BK100" s="432"/>
      <c r="BL100" s="432"/>
      <c r="BM100" s="432"/>
      <c r="BN100" s="432"/>
      <c r="BO100" s="432"/>
      <c r="BP100" s="432"/>
      <c r="BQ100" s="432"/>
      <c r="BR100" s="432"/>
      <c r="BS100" s="432"/>
      <c r="BT100" s="432"/>
      <c r="BU100" s="432"/>
      <c r="BV100" s="432"/>
    </row>
    <row r="101" spans="1:74" ht="48" customHeight="1">
      <c r="A101" s="273"/>
      <c r="B101" s="273"/>
      <c r="C101" s="273"/>
      <c r="D101" s="73"/>
      <c r="E101" s="273"/>
      <c r="F101" s="273"/>
      <c r="G101" s="273"/>
      <c r="H101" s="6"/>
      <c r="I101" s="259">
        <f ca="1">SUM(I97:I100)</f>
        <v>37</v>
      </c>
      <c r="J101" s="6"/>
      <c r="K101" s="6"/>
      <c r="L101" s="452"/>
      <c r="M101" s="453"/>
      <c r="N101" s="453"/>
      <c r="O101" s="453"/>
      <c r="P101" s="453"/>
      <c r="Q101" s="453"/>
      <c r="R101" s="6"/>
      <c r="S101" s="6"/>
      <c r="T101" s="6"/>
      <c r="U101" s="6"/>
      <c r="V101" s="6"/>
      <c r="W101" s="432"/>
      <c r="X101" s="432"/>
      <c r="Y101" s="432"/>
      <c r="Z101" s="432"/>
      <c r="AA101" s="432"/>
      <c r="AB101" s="432"/>
      <c r="AC101" s="432"/>
      <c r="AD101" s="432"/>
      <c r="AE101" s="432"/>
      <c r="AF101" s="432"/>
      <c r="AG101" s="432"/>
      <c r="AH101" s="432"/>
      <c r="AI101" s="432"/>
      <c r="AJ101" s="432"/>
      <c r="AK101" s="432"/>
      <c r="AL101" s="432"/>
      <c r="AM101" s="432"/>
      <c r="AN101" s="432"/>
      <c r="AO101" s="432"/>
      <c r="AP101" s="432"/>
      <c r="AQ101" s="432"/>
      <c r="AR101" s="432"/>
      <c r="AS101" s="432"/>
      <c r="AT101" s="432"/>
      <c r="AU101" s="432"/>
      <c r="AV101" s="432"/>
      <c r="AW101" s="432"/>
      <c r="AX101" s="432"/>
      <c r="AY101" s="432"/>
      <c r="AZ101" s="432"/>
      <c r="BA101" s="432"/>
      <c r="BB101" s="432"/>
      <c r="BC101" s="432"/>
      <c r="BD101" s="432"/>
      <c r="BE101" s="432"/>
      <c r="BF101" s="432"/>
      <c r="BG101" s="432"/>
      <c r="BH101" s="432"/>
      <c r="BI101" s="432"/>
      <c r="BJ101" s="432"/>
      <c r="BK101" s="432"/>
      <c r="BL101" s="432"/>
      <c r="BM101" s="432"/>
      <c r="BN101" s="432"/>
      <c r="BO101" s="432"/>
      <c r="BP101" s="432"/>
      <c r="BQ101" s="432"/>
      <c r="BR101" s="432"/>
      <c r="BS101" s="432"/>
      <c r="BT101" s="432"/>
      <c r="BU101" s="432"/>
      <c r="BV101" s="432"/>
    </row>
    <row r="102" spans="1:74" ht="24" customHeight="1">
      <c r="A102" s="273"/>
      <c r="B102" s="273"/>
      <c r="C102" s="273"/>
      <c r="D102" s="273"/>
      <c r="E102" s="273"/>
      <c r="F102" s="273"/>
      <c r="G102" s="273"/>
      <c r="H102" s="6"/>
      <c r="I102" s="6"/>
      <c r="J102" s="6"/>
      <c r="K102" s="6"/>
      <c r="L102" s="452"/>
      <c r="M102" s="453"/>
      <c r="N102" s="453"/>
      <c r="O102" s="453"/>
      <c r="P102" s="453"/>
      <c r="Q102" s="453"/>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273"/>
      <c r="AZ102" s="273"/>
      <c r="BA102" s="273"/>
      <c r="BB102" s="273"/>
      <c r="BC102" s="273"/>
      <c r="BD102" s="273"/>
      <c r="BE102" s="273"/>
      <c r="BF102" s="273"/>
      <c r="BG102" s="273"/>
      <c r="BH102" s="273"/>
      <c r="BI102" s="273"/>
      <c r="BJ102" s="273"/>
      <c r="BK102" s="273"/>
      <c r="BL102" s="273"/>
      <c r="BM102" s="273"/>
      <c r="BN102" s="273"/>
      <c r="BO102" s="273"/>
      <c r="BP102" s="273"/>
      <c r="BQ102" s="273"/>
      <c r="BR102" s="273"/>
      <c r="BS102" s="273"/>
      <c r="BT102" s="273"/>
      <c r="BU102" s="273"/>
      <c r="BV102" s="273"/>
    </row>
    <row r="103" spans="1:74" ht="33" customHeight="1">
      <c r="A103" s="4"/>
      <c r="B103" s="4"/>
      <c r="C103" s="4"/>
      <c r="D103" s="4"/>
      <c r="E103" s="4"/>
      <c r="F103" s="109" t="s">
        <v>168</v>
      </c>
      <c r="G103" s="268">
        <v>5</v>
      </c>
      <c r="H103" s="268">
        <v>10</v>
      </c>
      <c r="I103" s="269">
        <v>15</v>
      </c>
      <c r="J103" s="269">
        <v>20</v>
      </c>
      <c r="K103" s="269">
        <v>25</v>
      </c>
      <c r="L103" s="58"/>
      <c r="M103" s="13"/>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row>
    <row r="104" spans="1:74" ht="36" customHeight="1">
      <c r="A104" s="4"/>
      <c r="B104" s="4"/>
      <c r="C104" s="4"/>
      <c r="D104" s="4"/>
      <c r="E104" s="4"/>
      <c r="F104" s="69" t="s">
        <v>169</v>
      </c>
      <c r="G104" s="63">
        <v>4</v>
      </c>
      <c r="H104" s="62">
        <v>8</v>
      </c>
      <c r="I104" s="62">
        <v>12</v>
      </c>
      <c r="J104" s="59">
        <v>16</v>
      </c>
      <c r="K104" s="59">
        <v>20</v>
      </c>
      <c r="L104" s="13"/>
      <c r="M104" s="13"/>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row>
    <row r="105" spans="1:74" ht="30" customHeight="1">
      <c r="A105" s="4"/>
      <c r="B105" s="4"/>
      <c r="C105" s="4"/>
      <c r="D105" s="4"/>
      <c r="E105" s="4"/>
      <c r="F105" s="69" t="s">
        <v>170</v>
      </c>
      <c r="G105" s="64">
        <v>3</v>
      </c>
      <c r="H105" s="63">
        <v>6</v>
      </c>
      <c r="I105" s="62">
        <v>9</v>
      </c>
      <c r="J105" s="59">
        <v>12</v>
      </c>
      <c r="K105" s="59">
        <v>15</v>
      </c>
      <c r="L105" s="13"/>
      <c r="M105" s="13"/>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row>
    <row r="106" spans="1:74" ht="30" customHeight="1">
      <c r="D106" s="4"/>
      <c r="F106" s="69" t="s">
        <v>124</v>
      </c>
      <c r="G106" s="64">
        <v>2</v>
      </c>
      <c r="H106" s="64">
        <v>4</v>
      </c>
      <c r="I106" s="63">
        <v>6</v>
      </c>
      <c r="J106" s="62">
        <v>8</v>
      </c>
      <c r="K106" s="59">
        <v>10</v>
      </c>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row>
    <row r="107" spans="1:74" ht="32.25" customHeight="1">
      <c r="F107" s="69" t="s">
        <v>171</v>
      </c>
      <c r="G107" s="64">
        <v>1</v>
      </c>
      <c r="H107" s="64">
        <v>2</v>
      </c>
      <c r="I107" s="63">
        <v>3</v>
      </c>
      <c r="J107" s="62">
        <v>4</v>
      </c>
      <c r="K107" s="62">
        <v>5</v>
      </c>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row>
    <row r="108" spans="1:74" ht="15">
      <c r="F108" s="60"/>
      <c r="G108" s="61" t="s">
        <v>125</v>
      </c>
      <c r="H108" s="61" t="s">
        <v>126</v>
      </c>
      <c r="I108" s="61" t="s">
        <v>123</v>
      </c>
      <c r="J108" s="61" t="s">
        <v>127</v>
      </c>
      <c r="K108" s="61" t="s">
        <v>128</v>
      </c>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row>
    <row r="109" spans="1:74">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row>
    <row r="110" spans="1:74">
      <c r="G110" s="450" t="s">
        <v>186</v>
      </c>
      <c r="H110" s="451"/>
      <c r="I110" s="451"/>
      <c r="J110" s="451"/>
      <c r="K110" s="451"/>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row>
    <row r="111" spans="1:74">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row>
    <row r="112" spans="1:74">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8:50">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row>
    <row r="114" spans="8:50">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row>
    <row r="115" spans="8:50">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row>
    <row r="116" spans="8:50">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row>
    <row r="117" spans="8:50">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row>
    <row r="118" spans="8:50">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row>
    <row r="119" spans="8:50">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row>
    <row r="120" spans="8:50">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row>
    <row r="121" spans="8:50">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row>
    <row r="122" spans="8:50">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row>
    <row r="123" spans="8:50">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row>
    <row r="124" spans="8:50">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row>
    <row r="125" spans="8:50">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row>
    <row r="126" spans="8:50">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row>
    <row r="127" spans="8:50">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row>
    <row r="128" spans="8:50">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row>
    <row r="129" spans="8:50">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row>
    <row r="130" spans="8:50">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row>
    <row r="131" spans="8:50">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row>
    <row r="132" spans="8:50">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row>
    <row r="133" spans="8:50">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row>
    <row r="134" spans="8:50">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row>
    <row r="135" spans="8:50">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row>
    <row r="136" spans="8:50">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row>
    <row r="137" spans="8:50">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row>
    <row r="138" spans="8:50">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row>
    <row r="139" spans="8:50">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row>
    <row r="140" spans="8:50">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row>
    <row r="141" spans="8:50">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row>
    <row r="142" spans="8:50">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row>
    <row r="143" spans="8:50">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row>
    <row r="144" spans="8:50">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row>
    <row r="145" spans="8:50">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row>
    <row r="146" spans="8:50">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row>
    <row r="147" spans="8:50">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row>
    <row r="148" spans="8:50">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row>
    <row r="149" spans="8:50">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row>
    <row r="150" spans="8:50">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row>
    <row r="151" spans="8:50">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row>
    <row r="152" spans="8:50">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row>
    <row r="153" spans="8:50">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row>
    <row r="154" spans="8:50">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row>
    <row r="155" spans="8:50">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row>
    <row r="156" spans="8:50">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row>
    <row r="157" spans="8:50">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row>
    <row r="158" spans="8:50">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row>
    <row r="159" spans="8:50">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row>
    <row r="160" spans="8:50">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row>
    <row r="161" spans="8:50">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row>
    <row r="162" spans="8:50">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row>
    <row r="163" spans="8:50">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row>
    <row r="164" spans="8:50">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row>
    <row r="165" spans="8:50">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row>
    <row r="166" spans="8:50">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row>
    <row r="167" spans="8:50">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row>
    <row r="168" spans="8:50">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row>
    <row r="169" spans="8:50">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8:50">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row>
    <row r="171" spans="8:50">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row>
    <row r="172" spans="8:50">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row>
    <row r="173" spans="8:50">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row>
    <row r="174" spans="8:50">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row>
    <row r="175" spans="8:50">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row>
    <row r="176" spans="8:50">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row>
    <row r="177" spans="8:50">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row>
    <row r="178" spans="8:50">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row>
    <row r="179" spans="8:50">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row>
    <row r="180" spans="8:50">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row>
    <row r="181" spans="8:50">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row>
    <row r="182" spans="8:50">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row>
    <row r="183" spans="8:50">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row>
    <row r="184" spans="8:50">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row>
    <row r="185" spans="8:50">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row>
    <row r="186" spans="8:50">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row>
    <row r="187" spans="8:50">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row>
    <row r="188" spans="8:50">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row>
    <row r="189" spans="8:50">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row>
    <row r="190" spans="8:50">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row>
    <row r="191" spans="8:50">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row>
    <row r="192" spans="8:50">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row>
    <row r="193" spans="8:50">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row>
    <row r="194" spans="8:50">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row>
    <row r="195" spans="8:50">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row>
    <row r="196" spans="8:50">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row>
    <row r="197" spans="8:50">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row>
    <row r="198" spans="8:50">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row>
    <row r="199" spans="8:50">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row>
    <row r="200" spans="8:50">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row>
    <row r="201" spans="8:50">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row>
    <row r="202" spans="8:50">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row>
    <row r="203" spans="8:50">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row>
    <row r="204" spans="8:50">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row>
    <row r="205" spans="8:50">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row>
    <row r="206" spans="8:50">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row>
    <row r="207" spans="8:50">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row>
    <row r="208" spans="8:50">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row>
    <row r="209" spans="8:50">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row>
    <row r="210" spans="8:50">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row>
    <row r="211" spans="8:50">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row>
    <row r="212" spans="8:50">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row>
    <row r="213" spans="8:50">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row>
    <row r="214" spans="8:50">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row>
    <row r="215" spans="8:50">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row>
    <row r="216" spans="8:50">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row>
    <row r="217" spans="8:50">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row>
    <row r="218" spans="8:50">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row>
    <row r="219" spans="8:50">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row>
    <row r="220" spans="8:50">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row>
    <row r="221" spans="8:50">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row>
    <row r="222" spans="8:50">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row>
    <row r="223" spans="8:50">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row>
    <row r="224" spans="8:50">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row>
    <row r="225" spans="8:50">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row>
    <row r="226" spans="8:50">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row>
    <row r="227" spans="8:50">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row>
    <row r="228" spans="8:50">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row>
    <row r="229" spans="8:50">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row>
    <row r="230" spans="8:50">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row>
    <row r="231" spans="8:50">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row>
    <row r="232" spans="8:50">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row>
    <row r="233" spans="8:50">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row>
    <row r="234" spans="8:50">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row>
    <row r="235" spans="8:50">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row>
    <row r="236" spans="8:50">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row>
    <row r="237" spans="8:50">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row>
    <row r="238" spans="8:50">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row>
    <row r="239" spans="8:50">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row>
    <row r="240" spans="8:50">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row>
    <row r="241" spans="8:50">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row>
    <row r="242" spans="8:50">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row>
    <row r="243" spans="8:50">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row>
    <row r="244" spans="8:50">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row>
    <row r="245" spans="8:50">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row>
    <row r="246" spans="8:50">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row>
    <row r="247" spans="8:50">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row>
    <row r="248" spans="8:50">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row>
    <row r="249" spans="8:50">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row>
    <row r="250" spans="8:50">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row>
    <row r="251" spans="8:50">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row>
    <row r="252" spans="8:50">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row>
    <row r="253" spans="8:50">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row>
    <row r="254" spans="8:50">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row>
    <row r="255" spans="8:50">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row>
    <row r="256" spans="8:50">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row>
    <row r="257" spans="8:50">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row>
    <row r="258" spans="8:50">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row>
    <row r="259" spans="8:50">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row>
    <row r="260" spans="8:50">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row>
    <row r="261" spans="8:50">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row>
    <row r="262" spans="8:50">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row>
    <row r="263" spans="8:50">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row>
    <row r="264" spans="8:50">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row>
    <row r="265" spans="8:50">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row>
    <row r="266" spans="8:50">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row>
    <row r="267" spans="8:50">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row>
    <row r="268" spans="8:50">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row>
    <row r="269" spans="8:50">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row>
    <row r="270" spans="8:50">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row>
    <row r="271" spans="8:50">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row>
    <row r="272" spans="8:50">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row>
    <row r="273" spans="8:50">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row>
    <row r="274" spans="8:50">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row>
    <row r="275" spans="8:50">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row>
    <row r="276" spans="8:50">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row>
    <row r="277" spans="8:50">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row>
    <row r="278" spans="8:50">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row>
    <row r="279" spans="8:50">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row>
    <row r="280" spans="8:50">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row>
    <row r="281" spans="8:50">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row>
    <row r="282" spans="8:50">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row>
    <row r="283" spans="8:50">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row>
    <row r="284" spans="8:50">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row>
    <row r="285" spans="8:50">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row>
    <row r="286" spans="8:50">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row>
    <row r="287" spans="8:50">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row>
    <row r="288" spans="8:50">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row>
    <row r="289" spans="8:50">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row>
    <row r="290" spans="8:50">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row>
    <row r="291" spans="8:50">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row>
    <row r="292" spans="8:50">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row>
    <row r="293" spans="8:50">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row>
    <row r="294" spans="8:50">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row>
    <row r="295" spans="8:50">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row>
    <row r="296" spans="8:50">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row>
    <row r="297" spans="8:50">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row>
    <row r="298" spans="8:50">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row>
    <row r="299" spans="8:50">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row>
    <row r="300" spans="8:50">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row>
    <row r="301" spans="8:50">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row>
    <row r="302" spans="8:50">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row>
    <row r="303" spans="8:50">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row>
    <row r="304" spans="8:50">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row>
    <row r="305" spans="8:50">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row>
    <row r="306" spans="8:50">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row>
    <row r="307" spans="8:50">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row>
    <row r="308" spans="8:50">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row>
    <row r="309" spans="8:50">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row>
    <row r="310" spans="8:50">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row>
    <row r="311" spans="8:50">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row>
    <row r="312" spans="8:50">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row>
    <row r="313" spans="8:50">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row>
    <row r="314" spans="8:50">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row>
    <row r="315" spans="8:50">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row>
    <row r="316" spans="8:50">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row>
    <row r="317" spans="8:50">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row>
    <row r="318" spans="8:50">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row>
    <row r="319" spans="8:50">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row>
    <row r="320" spans="8:50">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row>
    <row r="321" spans="8:50">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row>
    <row r="322" spans="8:50">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row>
    <row r="323" spans="8:50">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row>
    <row r="324" spans="8:50">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row>
    <row r="325" spans="8:50">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row>
    <row r="326" spans="8:50">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row>
    <row r="327" spans="8:50">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row>
    <row r="328" spans="8:50">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row>
    <row r="329" spans="8:50">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row>
    <row r="330" spans="8:50">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row>
    <row r="331" spans="8:50">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row>
    <row r="332" spans="8:50">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row>
    <row r="333" spans="8:50">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row>
    <row r="334" spans="8:50">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row>
    <row r="335" spans="8:50">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row>
    <row r="336" spans="8:50">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row>
    <row r="337" spans="8:50">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row>
    <row r="338" spans="8:50">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row>
    <row r="339" spans="8:50">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row>
    <row r="340" spans="8:50">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row>
    <row r="341" spans="8:50">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row>
    <row r="342" spans="8:50">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row>
    <row r="343" spans="8:50">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row>
    <row r="344" spans="8:50">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row>
    <row r="345" spans="8:50">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row>
    <row r="346" spans="8:50">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row>
    <row r="347" spans="8:50">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row>
    <row r="348" spans="8:50">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row>
    <row r="349" spans="8:50">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row>
    <row r="350" spans="8:50">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row>
    <row r="351" spans="8:50">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row>
    <row r="352" spans="8:50">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row>
    <row r="353" spans="8:50">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row>
    <row r="354" spans="8:50">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row>
    <row r="355" spans="8:50">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row>
    <row r="356" spans="8:50">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row>
    <row r="357" spans="8:50">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row>
    <row r="358" spans="8:50">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row>
    <row r="359" spans="8:50">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row>
    <row r="360" spans="8:50">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row>
    <row r="361" spans="8:50">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row>
    <row r="362" spans="8:50">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row>
    <row r="363" spans="8:50">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row>
    <row r="364" spans="8:50">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row>
    <row r="365" spans="8:50">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row>
    <row r="366" spans="8:50">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row>
    <row r="367" spans="8:50">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row>
    <row r="368" spans="8:50">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row>
    <row r="369" spans="8:50">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row>
    <row r="370" spans="8:50">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row>
    <row r="371" spans="8:50">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row>
    <row r="372" spans="8:50">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row>
    <row r="373" spans="8:50">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row>
    <row r="374" spans="8:50">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row>
    <row r="375" spans="8:50">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row>
    <row r="376" spans="8:50">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row>
    <row r="377" spans="8:50">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row>
    <row r="378" spans="8:50">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row>
    <row r="379" spans="8:50">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row>
    <row r="380" spans="8:50">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row>
    <row r="381" spans="8:50">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row>
    <row r="382" spans="8:50">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row>
    <row r="383" spans="8:50">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row>
    <row r="384" spans="8:50">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row>
    <row r="385" spans="8:50">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row>
    <row r="386" spans="8:50">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row>
    <row r="387" spans="8:50">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row>
    <row r="388" spans="8:50">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row>
    <row r="389" spans="8:50">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row>
    <row r="390" spans="8:50">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row>
    <row r="391" spans="8:50">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row>
    <row r="392" spans="8:50">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row>
    <row r="393" spans="8:50">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row>
    <row r="394" spans="8:50">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row>
    <row r="395" spans="8:50">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row>
    <row r="396" spans="8:50">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row>
    <row r="397" spans="8:50">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row>
    <row r="398" spans="8:50">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row>
    <row r="399" spans="8:50">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row>
    <row r="400" spans="8:50">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row>
    <row r="401" spans="8:50">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row>
    <row r="402" spans="8:50">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row>
    <row r="403" spans="8:50">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row>
    <row r="404" spans="8:50">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row>
    <row r="405" spans="8:50">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row>
    <row r="406" spans="8:50">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row>
    <row r="407" spans="8:50">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row>
    <row r="408" spans="8:50">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row>
    <row r="409" spans="8:50">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row>
    <row r="410" spans="8:50">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row>
    <row r="411" spans="8:50">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row>
    <row r="412" spans="8:50">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row>
    <row r="413" spans="8:50">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row>
    <row r="414" spans="8:50">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row>
    <row r="415" spans="8:50">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row>
    <row r="416" spans="8:50">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row>
    <row r="417" spans="8:50">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row>
    <row r="418" spans="8:50">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row>
    <row r="419" spans="8:50">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row>
    <row r="420" spans="8:50">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row>
    <row r="421" spans="8:50">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row>
    <row r="422" spans="8:50">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row>
    <row r="423" spans="8:50">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row>
    <row r="424" spans="8:50">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row>
    <row r="425" spans="8:50">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row>
    <row r="426" spans="8:50">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row>
    <row r="427" spans="8:50">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row>
    <row r="428" spans="8:50">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row>
    <row r="429" spans="8:50">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row>
    <row r="430" spans="8:50">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row>
    <row r="431" spans="8:50">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row>
    <row r="432" spans="8:50">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row>
    <row r="433" spans="8:50">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row>
    <row r="434" spans="8:50">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row>
    <row r="435" spans="8:50">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row>
    <row r="436" spans="8:50">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row>
    <row r="437" spans="8:50">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row>
    <row r="438" spans="8:50">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row>
    <row r="439" spans="8:50">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row>
    <row r="440" spans="8:50">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row>
    <row r="441" spans="8:50">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row>
    <row r="442" spans="8:50">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row>
    <row r="443" spans="8:50">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row>
    <row r="444" spans="8:50">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row>
    <row r="445" spans="8:50">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row>
    <row r="446" spans="8:50">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row>
    <row r="447" spans="8:50">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row>
    <row r="448" spans="8:50">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row>
    <row r="449" spans="8:50">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row>
    <row r="450" spans="8:50">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row>
    <row r="451" spans="8:50">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row>
    <row r="452" spans="8:50">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row>
    <row r="453" spans="8:50">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row>
    <row r="454" spans="8:50">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row>
    <row r="455" spans="8:50">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row>
    <row r="456" spans="8:50">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row>
    <row r="457" spans="8:50">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row>
    <row r="458" spans="8:50">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row>
    <row r="459" spans="8:50">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row>
    <row r="460" spans="8:50">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row>
    <row r="461" spans="8:50">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row>
    <row r="462" spans="8:50">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row>
    <row r="463" spans="8:50">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row>
    <row r="464" spans="8:50">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row>
    <row r="465" spans="8:50">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row>
    <row r="466" spans="8:50">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row>
    <row r="467" spans="8:50">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row>
    <row r="468" spans="8:50">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row>
    <row r="469" spans="8:50">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row>
    <row r="470" spans="8:50">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row>
    <row r="471" spans="8:50">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row>
    <row r="472" spans="8:50">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row>
    <row r="473" spans="8:50">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row>
    <row r="474" spans="8:50">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row>
    <row r="475" spans="8:50">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row>
    <row r="476" spans="8:50">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row>
    <row r="477" spans="8:50">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row>
    <row r="478" spans="8:50">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row>
    <row r="479" spans="8:50">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row>
    <row r="480" spans="8:50">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row>
    <row r="481" spans="8:50">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row>
    <row r="482" spans="8:50">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row>
    <row r="483" spans="8:50">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row>
    <row r="484" spans="8:50">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row>
    <row r="485" spans="8:50">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row>
    <row r="486" spans="8:50">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row>
    <row r="487" spans="8:50">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row>
    <row r="488" spans="8:50">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row>
    <row r="489" spans="8:50">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row>
    <row r="490" spans="8:50">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row>
    <row r="491" spans="8:50">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row>
    <row r="492" spans="8:50">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row>
    <row r="493" spans="8:50">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row>
    <row r="494" spans="8:50">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row>
    <row r="495" spans="8:50">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row>
    <row r="496" spans="8:50">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row>
    <row r="497" spans="8:50">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row>
    <row r="498" spans="8:50">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row>
    <row r="499" spans="8:50">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row>
  </sheetData>
  <mergeCells count="51">
    <mergeCell ref="L96:Q96"/>
    <mergeCell ref="A78:G78"/>
    <mergeCell ref="H78:V78"/>
    <mergeCell ref="A85:G85"/>
    <mergeCell ref="H85:V85"/>
    <mergeCell ref="G110:K110"/>
    <mergeCell ref="M98:Q98"/>
    <mergeCell ref="M99:Q99"/>
    <mergeCell ref="L101:L102"/>
    <mergeCell ref="M101:Q101"/>
    <mergeCell ref="M102:Q102"/>
    <mergeCell ref="M97:Q97"/>
    <mergeCell ref="M100:Q100"/>
    <mergeCell ref="F98:H98"/>
    <mergeCell ref="F100:H100"/>
    <mergeCell ref="F99:H99"/>
    <mergeCell ref="F97:H97"/>
    <mergeCell ref="A2:H7"/>
    <mergeCell ref="A8:V8"/>
    <mergeCell ref="U2:V3"/>
    <mergeCell ref="U4:V5"/>
    <mergeCell ref="U6:V7"/>
    <mergeCell ref="I2:R7"/>
    <mergeCell ref="A71:G71"/>
    <mergeCell ref="H71:V71"/>
    <mergeCell ref="A40:G40"/>
    <mergeCell ref="H40:V40"/>
    <mergeCell ref="A45:G45"/>
    <mergeCell ref="H45:V45"/>
    <mergeCell ref="A60:G60"/>
    <mergeCell ref="H60:V60"/>
    <mergeCell ref="A53:G53"/>
    <mergeCell ref="H53:V53"/>
    <mergeCell ref="A66:G66"/>
    <mergeCell ref="H66:V66"/>
    <mergeCell ref="W2:BV101"/>
    <mergeCell ref="D96:J96"/>
    <mergeCell ref="A9:G9"/>
    <mergeCell ref="A11:G11"/>
    <mergeCell ref="H11:V11"/>
    <mergeCell ref="A18:G18"/>
    <mergeCell ref="H18:V18"/>
    <mergeCell ref="O9:V9"/>
    <mergeCell ref="K9:N9"/>
    <mergeCell ref="H9:J9"/>
    <mergeCell ref="A35:G35"/>
    <mergeCell ref="H35:V35"/>
    <mergeCell ref="A24:G24"/>
    <mergeCell ref="H24:V24"/>
    <mergeCell ref="A30:G30"/>
    <mergeCell ref="H30:V30"/>
  </mergeCells>
  <phoneticPr fontId="0" type="noConversion"/>
  <conditionalFormatting sqref="J97:J100">
    <cfRule type="cellIs" dxfId="14" priority="748" stopIfTrue="1" operator="greaterThan">
      <formula>0</formula>
    </cfRule>
  </conditionalFormatting>
  <conditionalFormatting sqref="J86:J93 N86:N93 J79:J84 N79:N84 J73:J77 N73:N77 J67:J70 N67:N70 J61:J65 N61:N65 J54:J59 N54:N59 J46:J52 N46:N52 J41:J44 N41:N44 N36:N39 J31:J34 N31:N34 J25:J29 N25:N29 J36:J39 J12:J17 N12:N17 J19:J23 N19:N23">
    <cfRule type="containsText" dxfId="13" priority="659" operator="containsText" text="extrema">
      <formula>NOT(ISERROR(SEARCH("extrema",J12)))</formula>
    </cfRule>
    <cfRule type="containsText" dxfId="12" priority="660" operator="containsText" text="alta">
      <formula>NOT(ISERROR(SEARCH("alta",J12)))</formula>
    </cfRule>
    <cfRule type="containsText" dxfId="11" priority="661" operator="containsText" text="moderada">
      <formula>NOT(ISERROR(SEARCH("moderada",J12)))</formula>
    </cfRule>
    <cfRule type="containsText" dxfId="10" priority="662" operator="containsText" text="baja">
      <formula>NOT(ISERROR(SEARCH("baja",J12)))</formula>
    </cfRule>
  </conditionalFormatting>
  <conditionalFormatting sqref="H86:H93 H79:H84 H73:H77 H67:H70 H61:H65 H54:H59 H46:H52 H41:H44 H36:H39 H31:H34 H25:H29 H19:H23 H12:H17">
    <cfRule type="cellIs" dxfId="9" priority="759" stopIfTrue="1" operator="equal">
      <formula>"Menor"</formula>
    </cfRule>
    <cfRule type="cellIs" dxfId="8" priority="760" stopIfTrue="1" operator="equal">
      <formula>"Moderado"</formula>
    </cfRule>
  </conditionalFormatting>
  <conditionalFormatting sqref="I86:I93 I79:I84 I73:I77 I67:I70 I61:I65 I54:I59 I46:I52 I41:I44 I36:I39 I31:I34 I25:I29 I19:I23 I12:I17">
    <cfRule type="cellIs" dxfId="7" priority="761" stopIfTrue="1" operator="equal">
      <formula>"Casi seguro"</formula>
    </cfRule>
    <cfRule type="cellIs" dxfId="6" priority="762" stopIfTrue="1" operator="equal">
      <formula>"Probable"</formula>
    </cfRule>
    <cfRule type="cellIs" dxfId="5" priority="763" stopIfTrue="1" operator="equal">
      <formula>"Posible"</formula>
    </cfRule>
  </conditionalFormatting>
  <conditionalFormatting sqref="I86:I93 I79:I84 I73:I77 I67:I70 I61:I65 I54:I59 I46:I52 I41:I44 I36:I39 I31:I34 I25:I29 I19:I23 I12:I17">
    <cfRule type="cellIs" dxfId="4" priority="764" stopIfTrue="1" operator="equal">
      <formula>"Rara Vez"</formula>
    </cfRule>
    <cfRule type="cellIs" dxfId="3" priority="765" stopIfTrue="1" operator="equal">
      <formula>"Improbable"</formula>
    </cfRule>
  </conditionalFormatting>
  <conditionalFormatting sqref="H86:H93 H79:H84 H73:H77 H67:H70 H61:H65 H54:H59 H46:H52 H41:H44 H36:H39 H31:H34 H25:H29 H19:H23 H12:H17">
    <cfRule type="containsText" dxfId="2" priority="758" stopIfTrue="1" operator="containsText" text="Insignificante">
      <formula>NOT(ISERROR(SEARCH("Insignificante",H12)))</formula>
    </cfRule>
  </conditionalFormatting>
  <conditionalFormatting sqref="H86:H93 H79:H84 H73:H77 H67:H70 H61:H65 H54:H59 H46:H52 H41:H44 H36:H39 H31:H34 H25:H29 H19:H23 H12:H17">
    <cfRule type="containsText" dxfId="1" priority="657" operator="containsText" text="Catastrófico">
      <formula>NOT(ISERROR(SEARCH("Catastrófico",H12)))</formula>
    </cfRule>
    <cfRule type="containsText" dxfId="0" priority="658" stopIfTrue="1" operator="containsText" text="Mayor">
      <formula>NOT(ISERROR(SEARCH("Mayor",H12)))</formula>
    </cfRule>
  </conditionalFormatting>
  <dataValidations xWindow="309" yWindow="347" count="10">
    <dataValidation type="list" allowBlank="1" showInputMessage="1" showErrorMessage="1" sqref="C86:C93 C79:C84 C54:C59 C61:C65 C46:C52 C67:C70 C73:C77 C19:C23 C41:C44 C25:C29 C12:C17 C36:C39 C31:C34">
      <formula1>$B$1:$I$1</formula1>
    </dataValidation>
    <dataValidation allowBlank="1" showInputMessage="1" showErrorMessage="1" promptTitle="Descripción de los controles " prompt="Describa brevemente los controles que existen para el riesgo, de acuerdo con la columna anterior" sqref="M79 M72 M10"/>
    <dataValidation allowBlank="1" showInputMessage="1" showErrorMessage="1" promptTitle="Opciones de manejo" prompt="Ver cuatro de opciones de manejo y seleccionar la mas apropiada según el caso" sqref="O79 O72 O10"/>
    <dataValidation allowBlank="1" showInputMessage="1" showErrorMessage="1" promptTitle="Acciones" prompt="De acuerdo con la opción de manejo seleccionada, defina las acciones a desarrollar para cuplir con la misma" sqref="P79 P72 P10"/>
    <dataValidation allowBlank="1" showInputMessage="1" showErrorMessage="1" promptTitle="Impacto" prompt="Es la magnitud de sus efectos en caso de que se materialice el riesgo, a manera de referencia, se adjunta a esta matriz un cuadro de impactos en la hoja &quot;Impactos&quot; " sqref="H72 H10:H11 H24 H35 H18"/>
    <dataValidation allowBlank="1" showInputMessage="1" showErrorMessage="1" promptTitle="Probabilidad" prompt="Representa el número de veces que el riesgo se ha presentado en un determinado tiempo.  Cuando no se cuenta con un registro histórico se califica de manera cualitativa, tal como aparece en la presente matriz." sqref="I72 I10"/>
    <dataValidation allowBlank="1" showInputMessage="1" showErrorMessage="1" promptTitle="Evaluación de riesgos" prompt="De acuerdo al impacto y la probabilidad de ocurrencia, la matriz evalúa y valora el riesgo" sqref="J72 J10"/>
    <dataValidation allowBlank="1" showInputMessage="1" showErrorMessage="1" promptTitle="Controles existentes" prompt="De la lista desplegable, seleccione la opción que mejor se adecúe al riesgo planteado" sqref="K72 K10"/>
    <dataValidation allowBlank="1" showInputMessage="1" showErrorMessage="1" promptTitle="Valoración del riesgo" prompt="La valoración del riesgo toma como base la calificación y evaluación de los riesgos." sqref="N72 N10"/>
    <dataValidation allowBlank="1" showDropDown="1" showInputMessage="1" showErrorMessage="1" sqref="G73 G19:G20 G14:G15"/>
  </dataValidations>
  <pageMargins left="0.78740157480314965" right="0.75" top="0.78740157480314965" bottom="0.59055118110236227" header="0" footer="0.39370078740157483"/>
  <pageSetup scale="14" fitToHeight="0" orientation="landscape" horizontalDpi="4294967294" verticalDpi="4294967294" r:id="rId1"/>
  <headerFooter alignWithMargins="0">
    <oddFooter>&amp;CPágina &amp;P de &amp;N</oddFooter>
  </headerFooter>
  <cellWatches>
    <cellWatch r="N6"/>
  </cellWatches>
  <drawing r:id="rId2"/>
  <extLst>
    <ext xmlns:x14="http://schemas.microsoft.com/office/spreadsheetml/2009/9/main" uri="{CCE6A557-97BC-4b89-ADB6-D9C93CAAB3DF}">
      <x14:dataValidations xmlns:xm="http://schemas.microsoft.com/office/excel/2006/main" xWindow="309" yWindow="347" count="5">
        <x14:dataValidation type="list" allowBlank="1" showInputMessage="1" showErrorMessage="1">
          <x14:formula1>
            <xm:f>Listas!$A$2:$A$6</xm:f>
          </x14:formula1>
          <xm:sqref>H71:H78 H20:H26 H12:H18 H39:H44 H28:H37 H46:H53 H55:H61 H98:H104 H63:H69 H80:H86 H88:H96 H107:H113 H115:H122 H129:H136</xm:sqref>
        </x14:dataValidation>
        <x14:dataValidation type="list" allowBlank="1" showInputMessage="1" showErrorMessage="1">
          <x14:formula1>
            <xm:f>Listas!$B$2:$B$6</xm:f>
          </x14:formula1>
          <xm:sqref>I71:I78 I20:I26 I46:I53 I39:I44 I28:I37 I55:I61 I12:I18 I98:I104 I88:I96 I80:I86 I63:I69 I107:I113 I115:I122 I129:I136</xm:sqref>
        </x14:dataValidation>
        <x14:dataValidation type="list" allowBlank="1" showInputMessage="1" showErrorMessage="1">
          <x14:formula1>
            <xm:f>Listas!$D$2:$D$4</xm:f>
          </x14:formula1>
          <xm:sqref>K71:K78 K20:K26 K46:K53 K39:K44 K28:K37 K55:K61 K63:K69 K98:K104 K88:K96 K80:K86 K12:K18 K107:K113 K115:K122 K129:K136</xm:sqref>
        </x14:dataValidation>
        <x14:dataValidation type="list" allowBlank="1" showInputMessage="1" showErrorMessage="1" errorTitle="Error" error="Seleccionar de la lista">
          <x14:formula1>
            <xm:f>Listas!$C$2:$C$3</xm:f>
          </x14:formula1>
          <xm:sqref>L71:L78 L20:L26 L46:L53 L39:L44 L28:L37 L55:L61 L63:L69 L98:L104 L88:L96 L80:L86 L12:L18 L107:L113 L115:L122 L129:L136</xm:sqref>
        </x14:dataValidation>
        <x14:dataValidation type="list" allowBlank="1" showInputMessage="1" showErrorMessage="1">
          <x14:formula1>
            <xm:f>[1]Listas!#REF!</xm:f>
          </x14:formula1>
          <xm:sqref>G109:G113</xm:sqref>
        </x14:dataValidation>
      </x14:dataValidations>
    </ex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dimension ref="A1:K586"/>
  <sheetViews>
    <sheetView workbookViewId="0">
      <selection activeCell="F2" sqref="F2"/>
    </sheetView>
  </sheetViews>
  <sheetFormatPr baseColWidth="10" defaultRowHeight="12.75"/>
  <cols>
    <col min="5" max="5" width="9.7109375" style="2" customWidth="1"/>
    <col min="6" max="7" width="9.42578125" style="2" customWidth="1"/>
    <col min="8" max="8" width="8.28515625" style="2" customWidth="1"/>
    <col min="9" max="9" width="17.42578125" style="2" customWidth="1"/>
    <col min="10" max="10" width="13.140625" style="2" customWidth="1"/>
    <col min="11" max="11" width="14.140625" style="2" customWidth="1"/>
  </cols>
  <sheetData>
    <row r="1" spans="1:11" ht="25.5">
      <c r="A1" t="s">
        <v>9</v>
      </c>
      <c r="B1" t="s">
        <v>129</v>
      </c>
      <c r="C1" t="s">
        <v>138</v>
      </c>
      <c r="D1" t="s">
        <v>164</v>
      </c>
      <c r="E1" s="15" t="s">
        <v>165</v>
      </c>
      <c r="F1" s="15" t="s">
        <v>166</v>
      </c>
      <c r="G1" s="16" t="s">
        <v>136</v>
      </c>
      <c r="H1" s="16" t="s">
        <v>159</v>
      </c>
      <c r="I1" s="16" t="s">
        <v>139</v>
      </c>
      <c r="J1" s="16" t="s">
        <v>167</v>
      </c>
      <c r="K1" s="16" t="s">
        <v>137</v>
      </c>
    </row>
    <row r="2" spans="1:11" ht="76.5">
      <c r="A2" s="21" t="s">
        <v>125</v>
      </c>
      <c r="B2" s="21" t="s">
        <v>134</v>
      </c>
      <c r="C2" s="15" t="s">
        <v>19</v>
      </c>
      <c r="D2" s="21" t="s">
        <v>161</v>
      </c>
      <c r="E2" s="15" t="s">
        <v>125</v>
      </c>
      <c r="F2" s="15" t="s">
        <v>135</v>
      </c>
      <c r="G2" s="15" t="s">
        <v>140</v>
      </c>
      <c r="H2" s="15" t="s">
        <v>140</v>
      </c>
      <c r="I2" s="55" t="s">
        <v>161</v>
      </c>
      <c r="J2" s="15" t="s">
        <v>19</v>
      </c>
      <c r="K2" s="15" t="s">
        <v>140</v>
      </c>
    </row>
    <row r="3" spans="1:11" ht="76.5">
      <c r="A3" s="15" t="s">
        <v>126</v>
      </c>
      <c r="B3" s="15" t="s">
        <v>124</v>
      </c>
      <c r="C3" s="15" t="s">
        <v>21</v>
      </c>
      <c r="D3" s="15" t="s">
        <v>162</v>
      </c>
      <c r="E3" s="15" t="s">
        <v>125</v>
      </c>
      <c r="F3" s="15" t="s">
        <v>124</v>
      </c>
      <c r="G3" s="15" t="s">
        <v>141</v>
      </c>
      <c r="H3" s="15" t="s">
        <v>140</v>
      </c>
      <c r="I3" s="55" t="s">
        <v>161</v>
      </c>
      <c r="J3" s="15" t="s">
        <v>21</v>
      </c>
      <c r="K3" s="15" t="s">
        <v>140</v>
      </c>
    </row>
    <row r="4" spans="1:11" ht="76.5">
      <c r="A4" s="15" t="s">
        <v>123</v>
      </c>
      <c r="B4" s="15" t="s">
        <v>132</v>
      </c>
      <c r="C4" s="15"/>
      <c r="D4" s="15" t="s">
        <v>163</v>
      </c>
      <c r="E4" s="15" t="s">
        <v>125</v>
      </c>
      <c r="F4" s="15" t="s">
        <v>132</v>
      </c>
      <c r="G4" s="15" t="s">
        <v>142</v>
      </c>
      <c r="H4" s="15" t="s">
        <v>140</v>
      </c>
      <c r="I4" s="55" t="s">
        <v>162</v>
      </c>
      <c r="J4" s="15" t="s">
        <v>19</v>
      </c>
      <c r="K4" s="15" t="s">
        <v>140</v>
      </c>
    </row>
    <row r="5" spans="1:11" ht="89.25">
      <c r="A5" s="15" t="s">
        <v>127</v>
      </c>
      <c r="B5" s="22" t="s">
        <v>131</v>
      </c>
      <c r="C5" s="15"/>
      <c r="D5" s="4"/>
      <c r="E5" s="15" t="s">
        <v>125</v>
      </c>
      <c r="F5" s="15" t="s">
        <v>131</v>
      </c>
      <c r="G5" s="15" t="s">
        <v>143</v>
      </c>
      <c r="H5" s="15" t="s">
        <v>140</v>
      </c>
      <c r="I5" s="55" t="s">
        <v>162</v>
      </c>
      <c r="J5" s="15" t="s">
        <v>21</v>
      </c>
      <c r="K5" s="15" t="s">
        <v>140</v>
      </c>
    </row>
    <row r="6" spans="1:11" ht="127.5">
      <c r="A6" s="15" t="s">
        <v>128</v>
      </c>
      <c r="B6" s="15" t="s">
        <v>130</v>
      </c>
      <c r="C6" s="4"/>
      <c r="D6" s="4"/>
      <c r="E6" s="15" t="s">
        <v>125</v>
      </c>
      <c r="F6" s="15" t="s">
        <v>130</v>
      </c>
      <c r="G6" s="15" t="s">
        <v>144</v>
      </c>
      <c r="H6" s="15" t="s">
        <v>140</v>
      </c>
      <c r="I6" s="55" t="s">
        <v>163</v>
      </c>
      <c r="J6" s="15" t="s">
        <v>19</v>
      </c>
      <c r="K6" s="15" t="s">
        <v>140</v>
      </c>
    </row>
    <row r="7" spans="1:11" ht="76.5">
      <c r="E7" s="15" t="s">
        <v>126</v>
      </c>
      <c r="F7" s="15" t="s">
        <v>135</v>
      </c>
      <c r="G7" s="15" t="s">
        <v>141</v>
      </c>
      <c r="H7" s="15" t="s">
        <v>140</v>
      </c>
      <c r="I7" s="55" t="s">
        <v>163</v>
      </c>
      <c r="J7" s="15" t="s">
        <v>21</v>
      </c>
      <c r="K7" s="15" t="s">
        <v>140</v>
      </c>
    </row>
    <row r="8" spans="1:11" ht="76.5">
      <c r="E8" s="15" t="s">
        <v>126</v>
      </c>
      <c r="F8" s="15" t="s">
        <v>124</v>
      </c>
      <c r="G8" s="15" t="s">
        <v>145</v>
      </c>
      <c r="H8" s="15" t="s">
        <v>141</v>
      </c>
      <c r="I8" s="55" t="s">
        <v>161</v>
      </c>
      <c r="J8" s="15" t="s">
        <v>19</v>
      </c>
      <c r="K8" s="15" t="s">
        <v>140</v>
      </c>
    </row>
    <row r="9" spans="1:11" ht="89.25">
      <c r="E9" s="15" t="s">
        <v>126</v>
      </c>
      <c r="F9" s="15" t="s">
        <v>132</v>
      </c>
      <c r="G9" s="15" t="s">
        <v>146</v>
      </c>
      <c r="H9" s="15" t="s">
        <v>141</v>
      </c>
      <c r="I9" s="55" t="s">
        <v>161</v>
      </c>
      <c r="J9" s="15" t="s">
        <v>21</v>
      </c>
      <c r="K9" s="15" t="s">
        <v>141</v>
      </c>
    </row>
    <row r="10" spans="1:11" ht="127.5">
      <c r="E10" s="15" t="s">
        <v>126</v>
      </c>
      <c r="F10" s="15" t="s">
        <v>131</v>
      </c>
      <c r="G10" s="15" t="s">
        <v>147</v>
      </c>
      <c r="H10" s="15" t="s">
        <v>141</v>
      </c>
      <c r="I10" s="55" t="s">
        <v>162</v>
      </c>
      <c r="J10" s="15" t="s">
        <v>19</v>
      </c>
      <c r="K10" s="15" t="s">
        <v>141</v>
      </c>
    </row>
    <row r="11" spans="1:11" ht="140.25">
      <c r="E11" s="15" t="s">
        <v>126</v>
      </c>
      <c r="F11" s="15" t="s">
        <v>130</v>
      </c>
      <c r="G11" s="15" t="s">
        <v>148</v>
      </c>
      <c r="H11" s="15" t="s">
        <v>141</v>
      </c>
      <c r="I11" s="55" t="s">
        <v>162</v>
      </c>
      <c r="J11" s="15" t="s">
        <v>21</v>
      </c>
      <c r="K11" s="15" t="s">
        <v>140</v>
      </c>
    </row>
    <row r="12" spans="1:11" ht="89.25">
      <c r="E12" s="15" t="s">
        <v>123</v>
      </c>
      <c r="F12" s="15" t="s">
        <v>135</v>
      </c>
      <c r="G12" s="15" t="s">
        <v>149</v>
      </c>
      <c r="H12" s="15" t="s">
        <v>141</v>
      </c>
      <c r="I12" s="55" t="s">
        <v>163</v>
      </c>
      <c r="J12" s="15" t="s">
        <v>19</v>
      </c>
      <c r="K12" s="15" t="s">
        <v>141</v>
      </c>
    </row>
    <row r="13" spans="1:11" ht="89.25">
      <c r="E13" s="15" t="s">
        <v>123</v>
      </c>
      <c r="F13" s="15" t="s">
        <v>124</v>
      </c>
      <c r="G13" s="15" t="s">
        <v>146</v>
      </c>
      <c r="H13" s="15" t="s">
        <v>141</v>
      </c>
      <c r="I13" s="55" t="s">
        <v>163</v>
      </c>
      <c r="J13" s="15" t="s">
        <v>21</v>
      </c>
      <c r="K13" s="15" t="s">
        <v>140</v>
      </c>
    </row>
    <row r="14" spans="1:11" ht="127.5">
      <c r="E14" s="15" t="s">
        <v>123</v>
      </c>
      <c r="F14" s="15" t="s">
        <v>132</v>
      </c>
      <c r="G14" s="15" t="s">
        <v>150</v>
      </c>
      <c r="H14" s="15" t="s">
        <v>142</v>
      </c>
      <c r="I14" s="55" t="s">
        <v>161</v>
      </c>
      <c r="J14" s="15" t="s">
        <v>19</v>
      </c>
      <c r="K14" s="15" t="s">
        <v>141</v>
      </c>
    </row>
    <row r="15" spans="1:11" ht="140.25">
      <c r="E15" s="15" t="s">
        <v>123</v>
      </c>
      <c r="F15" s="15" t="s">
        <v>131</v>
      </c>
      <c r="G15" s="15" t="s">
        <v>151</v>
      </c>
      <c r="H15" s="15" t="s">
        <v>142</v>
      </c>
      <c r="I15" s="55" t="s">
        <v>161</v>
      </c>
      <c r="J15" s="15" t="s">
        <v>21</v>
      </c>
      <c r="K15" s="15" t="s">
        <v>142</v>
      </c>
    </row>
    <row r="16" spans="1:11" ht="140.25">
      <c r="E16" s="15" t="s">
        <v>123</v>
      </c>
      <c r="F16" s="15" t="s">
        <v>130</v>
      </c>
      <c r="G16" s="15" t="s">
        <v>152</v>
      </c>
      <c r="H16" s="15" t="s">
        <v>142</v>
      </c>
      <c r="I16" s="55" t="s">
        <v>162</v>
      </c>
      <c r="J16" s="15" t="s">
        <v>19</v>
      </c>
      <c r="K16" s="15" t="s">
        <v>142</v>
      </c>
    </row>
    <row r="17" spans="5:11" ht="127.5">
      <c r="E17" s="15" t="s">
        <v>127</v>
      </c>
      <c r="F17" s="15" t="s">
        <v>135</v>
      </c>
      <c r="G17" s="15" t="s">
        <v>153</v>
      </c>
      <c r="H17" s="15" t="s">
        <v>142</v>
      </c>
      <c r="I17" s="55" t="s">
        <v>162</v>
      </c>
      <c r="J17" s="15" t="s">
        <v>21</v>
      </c>
      <c r="K17" s="15" t="s">
        <v>141</v>
      </c>
    </row>
    <row r="18" spans="5:11" ht="127.5">
      <c r="E18" s="15" t="s">
        <v>127</v>
      </c>
      <c r="F18" s="15" t="s">
        <v>124</v>
      </c>
      <c r="G18" s="15" t="s">
        <v>147</v>
      </c>
      <c r="H18" s="15" t="s">
        <v>142</v>
      </c>
      <c r="I18" s="55" t="s">
        <v>163</v>
      </c>
      <c r="J18" s="15" t="s">
        <v>19</v>
      </c>
      <c r="K18" s="15" t="s">
        <v>142</v>
      </c>
    </row>
    <row r="19" spans="5:11" ht="140.25">
      <c r="E19" s="15" t="s">
        <v>127</v>
      </c>
      <c r="F19" s="15" t="s">
        <v>132</v>
      </c>
      <c r="G19" s="15" t="s">
        <v>154</v>
      </c>
      <c r="H19" s="15" t="s">
        <v>142</v>
      </c>
      <c r="I19" s="55" t="s">
        <v>163</v>
      </c>
      <c r="J19" s="15" t="s">
        <v>21</v>
      </c>
      <c r="K19" s="15" t="s">
        <v>140</v>
      </c>
    </row>
    <row r="20" spans="5:11" ht="140.25">
      <c r="E20" s="15" t="s">
        <v>127</v>
      </c>
      <c r="F20" s="15" t="s">
        <v>131</v>
      </c>
      <c r="G20" s="15" t="s">
        <v>155</v>
      </c>
      <c r="H20" s="15" t="s">
        <v>143</v>
      </c>
      <c r="I20" s="55" t="s">
        <v>161</v>
      </c>
      <c r="J20" s="15" t="s">
        <v>19</v>
      </c>
      <c r="K20" s="15" t="s">
        <v>142</v>
      </c>
    </row>
    <row r="21" spans="5:11" ht="140.25">
      <c r="E21" s="15" t="s">
        <v>127</v>
      </c>
      <c r="F21" s="15" t="s">
        <v>130</v>
      </c>
      <c r="G21" s="15" t="s">
        <v>156</v>
      </c>
      <c r="H21" s="15" t="s">
        <v>143</v>
      </c>
      <c r="I21" s="55" t="s">
        <v>161</v>
      </c>
      <c r="J21" s="15" t="s">
        <v>21</v>
      </c>
      <c r="K21" s="15" t="s">
        <v>143</v>
      </c>
    </row>
    <row r="22" spans="5:11" ht="140.25">
      <c r="E22" s="15" t="s">
        <v>128</v>
      </c>
      <c r="F22" s="15" t="s">
        <v>135</v>
      </c>
      <c r="G22" s="15" t="s">
        <v>144</v>
      </c>
      <c r="H22" s="15" t="s">
        <v>143</v>
      </c>
      <c r="I22" s="55" t="s">
        <v>162</v>
      </c>
      <c r="J22" s="15" t="s">
        <v>19</v>
      </c>
      <c r="K22" s="15" t="s">
        <v>143</v>
      </c>
    </row>
    <row r="23" spans="5:11" ht="140.25">
      <c r="E23" s="15" t="s">
        <v>128</v>
      </c>
      <c r="F23" s="15" t="s">
        <v>124</v>
      </c>
      <c r="G23" s="15" t="s">
        <v>157</v>
      </c>
      <c r="H23" s="15" t="s">
        <v>143</v>
      </c>
      <c r="I23" s="55" t="s">
        <v>162</v>
      </c>
      <c r="J23" s="15" t="s">
        <v>21</v>
      </c>
      <c r="K23" s="15" t="s">
        <v>142</v>
      </c>
    </row>
    <row r="24" spans="5:11" ht="140.25">
      <c r="E24" s="15" t="s">
        <v>128</v>
      </c>
      <c r="F24" s="15" t="s">
        <v>132</v>
      </c>
      <c r="G24" s="15" t="s">
        <v>152</v>
      </c>
      <c r="H24" s="15" t="s">
        <v>143</v>
      </c>
      <c r="I24" s="55" t="s">
        <v>163</v>
      </c>
      <c r="J24" s="15" t="s">
        <v>19</v>
      </c>
      <c r="K24" s="15" t="s">
        <v>143</v>
      </c>
    </row>
    <row r="25" spans="5:11" ht="140.25">
      <c r="E25" s="15" t="s">
        <v>128</v>
      </c>
      <c r="F25" s="15" t="s">
        <v>131</v>
      </c>
      <c r="G25" s="15" t="s">
        <v>156</v>
      </c>
      <c r="H25" s="15" t="s">
        <v>143</v>
      </c>
      <c r="I25" s="55" t="s">
        <v>163</v>
      </c>
      <c r="J25" s="15" t="s">
        <v>21</v>
      </c>
      <c r="K25" s="15" t="s">
        <v>141</v>
      </c>
    </row>
    <row r="26" spans="5:11" ht="165.75">
      <c r="E26" s="15" t="s">
        <v>128</v>
      </c>
      <c r="F26" s="15" t="s">
        <v>130</v>
      </c>
      <c r="G26" s="15" t="s">
        <v>158</v>
      </c>
      <c r="H26" s="15" t="s">
        <v>144</v>
      </c>
      <c r="I26" s="55" t="s">
        <v>161</v>
      </c>
      <c r="J26" s="15" t="s">
        <v>19</v>
      </c>
      <c r="K26" s="15" t="s">
        <v>143</v>
      </c>
    </row>
    <row r="27" spans="5:11" ht="165.75">
      <c r="E27" s="15"/>
      <c r="F27" s="15"/>
      <c r="G27" s="15"/>
      <c r="H27" s="15" t="s">
        <v>144</v>
      </c>
      <c r="I27" s="55" t="s">
        <v>161</v>
      </c>
      <c r="J27" s="15" t="s">
        <v>21</v>
      </c>
      <c r="K27" s="15" t="s">
        <v>144</v>
      </c>
    </row>
    <row r="28" spans="5:11" ht="165.75">
      <c r="H28" s="15" t="s">
        <v>144</v>
      </c>
      <c r="I28" s="55" t="s">
        <v>162</v>
      </c>
      <c r="J28" s="15" t="s">
        <v>19</v>
      </c>
      <c r="K28" s="15" t="s">
        <v>144</v>
      </c>
    </row>
    <row r="29" spans="5:11" ht="165.75">
      <c r="H29" s="15" t="s">
        <v>144</v>
      </c>
      <c r="I29" s="55" t="s">
        <v>162</v>
      </c>
      <c r="J29" s="15" t="s">
        <v>21</v>
      </c>
      <c r="K29" s="15" t="s">
        <v>143</v>
      </c>
    </row>
    <row r="30" spans="5:11" ht="165.75">
      <c r="H30" s="15" t="s">
        <v>144</v>
      </c>
      <c r="I30" s="55" t="s">
        <v>163</v>
      </c>
      <c r="J30" s="15" t="s">
        <v>19</v>
      </c>
      <c r="K30" s="15" t="s">
        <v>144</v>
      </c>
    </row>
    <row r="31" spans="5:11" ht="165.75">
      <c r="H31" s="15" t="s">
        <v>144</v>
      </c>
      <c r="I31" s="55" t="s">
        <v>163</v>
      </c>
      <c r="J31" s="15" t="s">
        <v>21</v>
      </c>
      <c r="K31" s="15" t="s">
        <v>142</v>
      </c>
    </row>
    <row r="32" spans="5:11" ht="89.25">
      <c r="H32" s="15" t="s">
        <v>141</v>
      </c>
      <c r="I32" s="55" t="s">
        <v>161</v>
      </c>
      <c r="J32" s="15" t="s">
        <v>19</v>
      </c>
      <c r="K32" s="15" t="s">
        <v>144</v>
      </c>
    </row>
    <row r="33" spans="5:11" ht="76.5">
      <c r="H33" s="15" t="s">
        <v>141</v>
      </c>
      <c r="I33" s="55" t="s">
        <v>161</v>
      </c>
      <c r="J33" s="15" t="s">
        <v>21</v>
      </c>
      <c r="K33" s="15" t="s">
        <v>141</v>
      </c>
    </row>
    <row r="34" spans="5:11" ht="76.5">
      <c r="G34" s="1"/>
      <c r="H34" s="15" t="s">
        <v>141</v>
      </c>
      <c r="I34" s="55" t="s">
        <v>162</v>
      </c>
      <c r="J34" s="15" t="s">
        <v>19</v>
      </c>
      <c r="K34" s="15" t="s">
        <v>141</v>
      </c>
    </row>
    <row r="35" spans="5:11" ht="76.5">
      <c r="G35" s="1"/>
      <c r="H35" s="15" t="s">
        <v>141</v>
      </c>
      <c r="I35" s="55" t="s">
        <v>162</v>
      </c>
      <c r="J35" s="15" t="s">
        <v>21</v>
      </c>
      <c r="K35" s="15" t="s">
        <v>141</v>
      </c>
    </row>
    <row r="36" spans="5:11" ht="76.5">
      <c r="G36" s="1"/>
      <c r="H36" s="15" t="s">
        <v>141</v>
      </c>
      <c r="I36" s="55" t="s">
        <v>163</v>
      </c>
      <c r="J36" s="15" t="s">
        <v>19</v>
      </c>
      <c r="K36" s="15" t="s">
        <v>140</v>
      </c>
    </row>
    <row r="37" spans="5:11" ht="76.5">
      <c r="E37" s="1"/>
      <c r="F37" s="1"/>
      <c r="G37" s="3"/>
      <c r="H37" s="15" t="s">
        <v>141</v>
      </c>
      <c r="I37" s="55" t="s">
        <v>163</v>
      </c>
      <c r="J37" s="15" t="s">
        <v>21</v>
      </c>
      <c r="K37" s="15" t="s">
        <v>141</v>
      </c>
    </row>
    <row r="38" spans="5:11" ht="76.5">
      <c r="E38" s="1"/>
      <c r="F38" s="1"/>
      <c r="G38" s="5"/>
      <c r="H38" s="15" t="s">
        <v>145</v>
      </c>
      <c r="I38" s="55" t="s">
        <v>161</v>
      </c>
      <c r="J38" s="15" t="s">
        <v>19</v>
      </c>
      <c r="K38" s="15" t="s">
        <v>140</v>
      </c>
    </row>
    <row r="39" spans="5:11" ht="76.5">
      <c r="E39" s="1"/>
      <c r="F39" s="1"/>
      <c r="G39" s="5"/>
      <c r="H39" s="15" t="s">
        <v>145</v>
      </c>
      <c r="I39" s="55" t="s">
        <v>161</v>
      </c>
      <c r="J39" s="15" t="s">
        <v>21</v>
      </c>
      <c r="K39" s="15" t="s">
        <v>145</v>
      </c>
    </row>
    <row r="40" spans="5:11" ht="76.5">
      <c r="E40" s="3"/>
      <c r="F40" s="3"/>
      <c r="G40" s="5"/>
      <c r="H40" s="15" t="s">
        <v>145</v>
      </c>
      <c r="I40" s="55" t="s">
        <v>162</v>
      </c>
      <c r="J40" s="15" t="s">
        <v>19</v>
      </c>
      <c r="K40" s="15" t="s">
        <v>145</v>
      </c>
    </row>
    <row r="41" spans="5:11" ht="76.5">
      <c r="E41" s="5"/>
      <c r="F41" s="5"/>
      <c r="G41" s="5"/>
      <c r="H41" s="15" t="s">
        <v>145</v>
      </c>
      <c r="I41" s="55" t="s">
        <v>162</v>
      </c>
      <c r="J41" s="15" t="s">
        <v>21</v>
      </c>
      <c r="K41" s="15" t="s">
        <v>141</v>
      </c>
    </row>
    <row r="42" spans="5:11" ht="76.5">
      <c r="E42" s="5"/>
      <c r="F42" s="5"/>
      <c r="G42" s="5"/>
      <c r="H42" s="15" t="s">
        <v>145</v>
      </c>
      <c r="I42" s="55" t="s">
        <v>163</v>
      </c>
      <c r="J42" s="15" t="s">
        <v>19</v>
      </c>
      <c r="K42" s="15" t="s">
        <v>141</v>
      </c>
    </row>
    <row r="43" spans="5:11" ht="76.5">
      <c r="E43" s="5"/>
      <c r="F43" s="5"/>
      <c r="G43" s="5"/>
      <c r="H43" s="15" t="s">
        <v>145</v>
      </c>
      <c r="I43" s="55" t="s">
        <v>163</v>
      </c>
      <c r="J43" s="15" t="s">
        <v>21</v>
      </c>
      <c r="K43" s="15" t="s">
        <v>141</v>
      </c>
    </row>
    <row r="44" spans="5:11" ht="140.25">
      <c r="E44" s="5"/>
      <c r="F44" s="5"/>
      <c r="G44" s="5"/>
      <c r="H44" s="15" t="s">
        <v>146</v>
      </c>
      <c r="I44" s="55" t="s">
        <v>161</v>
      </c>
      <c r="J44" s="15" t="s">
        <v>19</v>
      </c>
      <c r="K44" s="15" t="s">
        <v>141</v>
      </c>
    </row>
    <row r="45" spans="5:11" ht="140.25">
      <c r="E45" s="5"/>
      <c r="F45" s="5"/>
      <c r="G45" s="5"/>
      <c r="H45" s="15" t="s">
        <v>146</v>
      </c>
      <c r="I45" s="55" t="s">
        <v>161</v>
      </c>
      <c r="J45" s="15" t="s">
        <v>21</v>
      </c>
      <c r="K45" s="15" t="s">
        <v>146</v>
      </c>
    </row>
    <row r="46" spans="5:11" ht="140.25">
      <c r="E46" s="5"/>
      <c r="F46" s="5"/>
      <c r="G46" s="5"/>
      <c r="H46" s="15" t="s">
        <v>146</v>
      </c>
      <c r="I46" s="55" t="s">
        <v>162</v>
      </c>
      <c r="J46" s="15" t="s">
        <v>19</v>
      </c>
      <c r="K46" s="15" t="s">
        <v>146</v>
      </c>
    </row>
    <row r="47" spans="5:11" ht="140.25">
      <c r="E47" s="5"/>
      <c r="F47" s="5"/>
      <c r="G47" s="5"/>
      <c r="H47" s="15" t="s">
        <v>146</v>
      </c>
      <c r="I47" s="55" t="s">
        <v>162</v>
      </c>
      <c r="J47" s="15" t="s">
        <v>21</v>
      </c>
      <c r="K47" s="15" t="s">
        <v>145</v>
      </c>
    </row>
    <row r="48" spans="5:11" ht="140.25">
      <c r="E48" s="5"/>
      <c r="F48" s="5"/>
      <c r="G48" s="5"/>
      <c r="H48" s="15" t="s">
        <v>146</v>
      </c>
      <c r="I48" s="55" t="s">
        <v>163</v>
      </c>
      <c r="J48" s="15" t="s">
        <v>19</v>
      </c>
      <c r="K48" s="15" t="s">
        <v>142</v>
      </c>
    </row>
    <row r="49" spans="5:11" ht="140.25">
      <c r="E49" s="5"/>
      <c r="F49" s="5"/>
      <c r="G49" s="5"/>
      <c r="H49" s="15" t="s">
        <v>146</v>
      </c>
      <c r="I49" s="55" t="s">
        <v>163</v>
      </c>
      <c r="J49" s="15" t="s">
        <v>21</v>
      </c>
      <c r="K49" s="15" t="s">
        <v>141</v>
      </c>
    </row>
    <row r="50" spans="5:11" ht="165.75">
      <c r="E50" s="5"/>
      <c r="F50" s="5"/>
      <c r="G50" s="5"/>
      <c r="H50" s="15" t="s">
        <v>147</v>
      </c>
      <c r="I50" s="55" t="s">
        <v>161</v>
      </c>
      <c r="J50" s="15" t="s">
        <v>19</v>
      </c>
      <c r="K50" s="15" t="s">
        <v>142</v>
      </c>
    </row>
    <row r="51" spans="5:11" ht="165.75">
      <c r="E51" s="5"/>
      <c r="F51" s="5"/>
      <c r="G51" s="5"/>
      <c r="H51" s="15" t="s">
        <v>147</v>
      </c>
      <c r="I51" s="55" t="s">
        <v>161</v>
      </c>
      <c r="J51" s="15" t="s">
        <v>21</v>
      </c>
      <c r="K51" s="15" t="s">
        <v>147</v>
      </c>
    </row>
    <row r="52" spans="5:11" ht="165.75">
      <c r="E52" s="5"/>
      <c r="F52" s="5"/>
      <c r="G52" s="5"/>
      <c r="H52" s="15" t="s">
        <v>147</v>
      </c>
      <c r="I52" s="55" t="s">
        <v>162</v>
      </c>
      <c r="J52" s="15" t="s">
        <v>19</v>
      </c>
      <c r="K52" s="15" t="s">
        <v>147</v>
      </c>
    </row>
    <row r="53" spans="5:11" ht="165.75">
      <c r="E53" s="5"/>
      <c r="F53" s="5"/>
      <c r="G53" s="5"/>
      <c r="H53" s="15" t="s">
        <v>147</v>
      </c>
      <c r="I53" s="55" t="s">
        <v>162</v>
      </c>
      <c r="J53" s="15" t="s">
        <v>21</v>
      </c>
      <c r="K53" s="15" t="s">
        <v>146</v>
      </c>
    </row>
    <row r="54" spans="5:11" ht="165.75">
      <c r="E54" s="5"/>
      <c r="F54" s="5"/>
      <c r="G54" s="5"/>
      <c r="H54" s="15" t="s">
        <v>147</v>
      </c>
      <c r="I54" s="55" t="s">
        <v>163</v>
      </c>
      <c r="J54" s="15" t="s">
        <v>19</v>
      </c>
      <c r="K54" s="15" t="s">
        <v>143</v>
      </c>
    </row>
    <row r="55" spans="5:11" ht="165.75">
      <c r="E55" s="5"/>
      <c r="F55" s="5"/>
      <c r="G55" s="5"/>
      <c r="H55" s="15" t="s">
        <v>147</v>
      </c>
      <c r="I55" s="55" t="s">
        <v>163</v>
      </c>
      <c r="J55" s="15" t="s">
        <v>21</v>
      </c>
      <c r="K55" s="15" t="s">
        <v>145</v>
      </c>
    </row>
    <row r="56" spans="5:11" ht="165.75">
      <c r="E56" s="5"/>
      <c r="F56" s="5"/>
      <c r="G56" s="5"/>
      <c r="H56" s="15" t="s">
        <v>148</v>
      </c>
      <c r="I56" s="55" t="s">
        <v>161</v>
      </c>
      <c r="J56" s="15" t="s">
        <v>19</v>
      </c>
      <c r="K56" s="15" t="s">
        <v>143</v>
      </c>
    </row>
    <row r="57" spans="5:11" ht="165.75">
      <c r="E57" s="5"/>
      <c r="F57" s="5"/>
      <c r="G57" s="5"/>
      <c r="H57" s="15" t="s">
        <v>148</v>
      </c>
      <c r="I57" s="55" t="s">
        <v>161</v>
      </c>
      <c r="J57" s="15" t="s">
        <v>21</v>
      </c>
      <c r="K57" s="15" t="s">
        <v>148</v>
      </c>
    </row>
    <row r="58" spans="5:11" ht="165.75">
      <c r="E58" s="5"/>
      <c r="F58" s="5"/>
      <c r="G58" s="5"/>
      <c r="H58" s="15" t="s">
        <v>148</v>
      </c>
      <c r="I58" s="55" t="s">
        <v>162</v>
      </c>
      <c r="J58" s="15" t="s">
        <v>19</v>
      </c>
      <c r="K58" s="15" t="s">
        <v>148</v>
      </c>
    </row>
    <row r="59" spans="5:11" ht="165.75">
      <c r="E59" s="5"/>
      <c r="F59" s="5"/>
      <c r="G59" s="5"/>
      <c r="H59" s="15" t="s">
        <v>148</v>
      </c>
      <c r="I59" s="55" t="s">
        <v>162</v>
      </c>
      <c r="J59" s="15" t="s">
        <v>21</v>
      </c>
      <c r="K59" s="15" t="s">
        <v>147</v>
      </c>
    </row>
    <row r="60" spans="5:11" ht="165.75">
      <c r="E60" s="5"/>
      <c r="F60" s="5"/>
      <c r="G60" s="5"/>
      <c r="H60" s="15" t="s">
        <v>148</v>
      </c>
      <c r="I60" s="55" t="s">
        <v>163</v>
      </c>
      <c r="J60" s="15" t="s">
        <v>19</v>
      </c>
      <c r="K60" s="15" t="s">
        <v>144</v>
      </c>
    </row>
    <row r="61" spans="5:11" ht="165.75">
      <c r="E61" s="5"/>
      <c r="F61" s="5"/>
      <c r="G61" s="5"/>
      <c r="H61" s="15" t="s">
        <v>148</v>
      </c>
      <c r="I61" s="55" t="s">
        <v>163</v>
      </c>
      <c r="J61" s="15" t="s">
        <v>21</v>
      </c>
      <c r="K61" s="15" t="s">
        <v>146</v>
      </c>
    </row>
    <row r="62" spans="5:11" ht="140.25">
      <c r="E62" s="5"/>
      <c r="F62" s="5"/>
      <c r="G62" s="5"/>
      <c r="H62" s="15" t="s">
        <v>149</v>
      </c>
      <c r="I62" s="55" t="s">
        <v>161</v>
      </c>
      <c r="J62" s="15" t="s">
        <v>19</v>
      </c>
      <c r="K62" s="15" t="s">
        <v>144</v>
      </c>
    </row>
    <row r="63" spans="5:11" ht="140.25">
      <c r="E63" s="5"/>
      <c r="F63" s="5"/>
      <c r="G63" s="5"/>
      <c r="H63" s="15" t="s">
        <v>149</v>
      </c>
      <c r="I63" s="55" t="s">
        <v>161</v>
      </c>
      <c r="J63" s="15" t="s">
        <v>21</v>
      </c>
      <c r="K63" s="15" t="s">
        <v>149</v>
      </c>
    </row>
    <row r="64" spans="5:11" ht="140.25">
      <c r="E64" s="5"/>
      <c r="F64" s="5"/>
      <c r="G64" s="5"/>
      <c r="H64" s="15" t="s">
        <v>149</v>
      </c>
      <c r="I64" s="55" t="s">
        <v>162</v>
      </c>
      <c r="J64" s="15" t="s">
        <v>19</v>
      </c>
      <c r="K64" s="15" t="s">
        <v>149</v>
      </c>
    </row>
    <row r="65" spans="5:11" ht="140.25">
      <c r="E65" s="5"/>
      <c r="F65" s="5"/>
      <c r="G65" s="5"/>
      <c r="H65" s="15" t="s">
        <v>149</v>
      </c>
      <c r="I65" s="55" t="s">
        <v>162</v>
      </c>
      <c r="J65" s="15" t="s">
        <v>21</v>
      </c>
      <c r="K65" s="15" t="s">
        <v>149</v>
      </c>
    </row>
    <row r="66" spans="5:11" ht="140.25">
      <c r="E66" s="5"/>
      <c r="F66" s="5"/>
      <c r="G66" s="5"/>
      <c r="H66" s="15" t="s">
        <v>149</v>
      </c>
      <c r="I66" s="55" t="s">
        <v>163</v>
      </c>
      <c r="J66" s="15" t="s">
        <v>19</v>
      </c>
      <c r="K66" s="15" t="s">
        <v>141</v>
      </c>
    </row>
    <row r="67" spans="5:11" ht="140.25">
      <c r="E67" s="5"/>
      <c r="F67" s="5"/>
      <c r="G67" s="5"/>
      <c r="H67" s="15" t="s">
        <v>149</v>
      </c>
      <c r="I67" s="55" t="s">
        <v>163</v>
      </c>
      <c r="J67" s="15" t="s">
        <v>21</v>
      </c>
      <c r="K67" s="15" t="s">
        <v>149</v>
      </c>
    </row>
    <row r="68" spans="5:11" ht="140.25">
      <c r="E68" s="5"/>
      <c r="F68" s="5"/>
      <c r="G68" s="5"/>
      <c r="H68" s="15" t="s">
        <v>146</v>
      </c>
      <c r="I68" s="55" t="s">
        <v>161</v>
      </c>
      <c r="J68" s="15" t="s">
        <v>19</v>
      </c>
      <c r="K68" s="15" t="s">
        <v>140</v>
      </c>
    </row>
    <row r="69" spans="5:11" ht="140.25">
      <c r="E69" s="5"/>
      <c r="F69" s="5"/>
      <c r="G69" s="5"/>
      <c r="H69" s="15" t="s">
        <v>146</v>
      </c>
      <c r="I69" s="55" t="s">
        <v>161</v>
      </c>
      <c r="J69" s="15" t="s">
        <v>21</v>
      </c>
      <c r="K69" s="15" t="s">
        <v>146</v>
      </c>
    </row>
    <row r="70" spans="5:11" ht="140.25">
      <c r="E70" s="5"/>
      <c r="F70" s="5"/>
      <c r="G70" s="5"/>
      <c r="H70" s="15" t="s">
        <v>146</v>
      </c>
      <c r="I70" s="55" t="s">
        <v>162</v>
      </c>
      <c r="J70" s="15" t="s">
        <v>19</v>
      </c>
      <c r="K70" s="15" t="s">
        <v>146</v>
      </c>
    </row>
    <row r="71" spans="5:11" ht="140.25">
      <c r="E71" s="5"/>
      <c r="F71" s="5"/>
      <c r="G71" s="5"/>
      <c r="H71" s="15" t="s">
        <v>146</v>
      </c>
      <c r="I71" s="55" t="s">
        <v>162</v>
      </c>
      <c r="J71" s="15" t="s">
        <v>21</v>
      </c>
      <c r="K71" s="15" t="s">
        <v>149</v>
      </c>
    </row>
    <row r="72" spans="5:11" ht="140.25">
      <c r="E72" s="5"/>
      <c r="F72" s="5"/>
      <c r="G72" s="5"/>
      <c r="H72" s="15" t="s">
        <v>146</v>
      </c>
      <c r="I72" s="55" t="s">
        <v>163</v>
      </c>
      <c r="J72" s="15" t="s">
        <v>19</v>
      </c>
      <c r="K72" s="15" t="s">
        <v>145</v>
      </c>
    </row>
    <row r="73" spans="5:11" ht="140.25">
      <c r="E73" s="5"/>
      <c r="F73" s="5"/>
      <c r="G73" s="5"/>
      <c r="H73" s="15" t="s">
        <v>146</v>
      </c>
      <c r="I73" s="55" t="s">
        <v>163</v>
      </c>
      <c r="J73" s="15" t="s">
        <v>21</v>
      </c>
      <c r="K73" s="15" t="s">
        <v>149</v>
      </c>
    </row>
    <row r="74" spans="5:11" ht="165.75">
      <c r="E74" s="5"/>
      <c r="F74" s="5"/>
      <c r="G74" s="5"/>
      <c r="H74" s="15" t="s">
        <v>150</v>
      </c>
      <c r="I74" s="55" t="s">
        <v>161</v>
      </c>
      <c r="J74" s="15" t="s">
        <v>19</v>
      </c>
      <c r="K74" s="15" t="s">
        <v>141</v>
      </c>
    </row>
    <row r="75" spans="5:11" ht="165.75">
      <c r="E75" s="5"/>
      <c r="F75" s="5"/>
      <c r="G75" s="5"/>
      <c r="H75" s="15" t="s">
        <v>150</v>
      </c>
      <c r="I75" s="55" t="s">
        <v>161</v>
      </c>
      <c r="J75" s="15" t="s">
        <v>21</v>
      </c>
      <c r="K75" s="15" t="s">
        <v>150</v>
      </c>
    </row>
    <row r="76" spans="5:11" ht="165.75">
      <c r="E76" s="5"/>
      <c r="F76" s="5"/>
      <c r="G76" s="5"/>
      <c r="H76" s="15" t="s">
        <v>150</v>
      </c>
      <c r="I76" s="55" t="s">
        <v>162</v>
      </c>
      <c r="J76" s="15" t="s">
        <v>19</v>
      </c>
      <c r="K76" s="15" t="s">
        <v>150</v>
      </c>
    </row>
    <row r="77" spans="5:11" ht="165.75">
      <c r="E77" s="5"/>
      <c r="F77" s="5"/>
      <c r="G77" s="5"/>
      <c r="H77" s="15" t="s">
        <v>150</v>
      </c>
      <c r="I77" s="55" t="s">
        <v>162</v>
      </c>
      <c r="J77" s="15" t="s">
        <v>21</v>
      </c>
      <c r="K77" s="15" t="s">
        <v>146</v>
      </c>
    </row>
    <row r="78" spans="5:11" ht="165.75">
      <c r="E78" s="5"/>
      <c r="F78" s="5"/>
      <c r="G78" s="5"/>
      <c r="H78" s="15" t="s">
        <v>150</v>
      </c>
      <c r="I78" s="55" t="s">
        <v>163</v>
      </c>
      <c r="J78" s="15" t="s">
        <v>19</v>
      </c>
      <c r="K78" s="15" t="s">
        <v>146</v>
      </c>
    </row>
    <row r="79" spans="5:11" ht="165.75">
      <c r="E79" s="5"/>
      <c r="F79" s="5"/>
      <c r="G79" s="5"/>
      <c r="H79" s="15" t="s">
        <v>150</v>
      </c>
      <c r="I79" s="55" t="s">
        <v>163</v>
      </c>
      <c r="J79" s="15" t="s">
        <v>21</v>
      </c>
      <c r="K79" s="15" t="s">
        <v>149</v>
      </c>
    </row>
    <row r="80" spans="5:11" ht="165.75">
      <c r="E80" s="5"/>
      <c r="F80" s="5"/>
      <c r="G80" s="5"/>
      <c r="H80" s="15" t="s">
        <v>151</v>
      </c>
      <c r="I80" s="55" t="s">
        <v>161</v>
      </c>
      <c r="J80" s="15" t="s">
        <v>19</v>
      </c>
      <c r="K80" s="15" t="s">
        <v>142</v>
      </c>
    </row>
    <row r="81" spans="5:11" ht="165.75">
      <c r="E81" s="5"/>
      <c r="F81" s="5"/>
      <c r="G81" s="5"/>
      <c r="H81" s="15" t="s">
        <v>151</v>
      </c>
      <c r="I81" s="55" t="s">
        <v>161</v>
      </c>
      <c r="J81" s="15" t="s">
        <v>21</v>
      </c>
      <c r="K81" s="15" t="s">
        <v>151</v>
      </c>
    </row>
    <row r="82" spans="5:11" ht="165.75">
      <c r="E82" s="5"/>
      <c r="F82" s="5"/>
      <c r="G82" s="5"/>
      <c r="H82" s="15" t="s">
        <v>151</v>
      </c>
      <c r="I82" s="55" t="s">
        <v>162</v>
      </c>
      <c r="J82" s="15" t="s">
        <v>19</v>
      </c>
      <c r="K82" s="15" t="s">
        <v>151</v>
      </c>
    </row>
    <row r="83" spans="5:11" ht="165.75">
      <c r="E83" s="5"/>
      <c r="F83" s="5"/>
      <c r="G83" s="5"/>
      <c r="H83" s="15" t="s">
        <v>151</v>
      </c>
      <c r="I83" s="55" t="s">
        <v>162</v>
      </c>
      <c r="J83" s="15" t="s">
        <v>21</v>
      </c>
      <c r="K83" s="15" t="s">
        <v>150</v>
      </c>
    </row>
    <row r="84" spans="5:11" ht="165.75">
      <c r="E84" s="5"/>
      <c r="F84" s="5"/>
      <c r="G84" s="5"/>
      <c r="H84" s="15" t="s">
        <v>151</v>
      </c>
      <c r="I84" s="55" t="s">
        <v>163</v>
      </c>
      <c r="J84" s="15" t="s">
        <v>19</v>
      </c>
      <c r="K84" s="15" t="s">
        <v>147</v>
      </c>
    </row>
    <row r="85" spans="5:11" ht="165.75">
      <c r="E85" s="5"/>
      <c r="F85" s="5"/>
      <c r="G85" s="5"/>
      <c r="H85" s="15" t="s">
        <v>151</v>
      </c>
      <c r="I85" s="55" t="s">
        <v>163</v>
      </c>
      <c r="J85" s="15" t="s">
        <v>21</v>
      </c>
      <c r="K85" s="15" t="s">
        <v>146</v>
      </c>
    </row>
    <row r="86" spans="5:11" ht="178.5">
      <c r="E86" s="5"/>
      <c r="F86" s="5"/>
      <c r="G86" s="5"/>
      <c r="H86" s="15" t="s">
        <v>152</v>
      </c>
      <c r="I86" s="55" t="s">
        <v>161</v>
      </c>
      <c r="J86" s="15" t="s">
        <v>19</v>
      </c>
      <c r="K86" s="15" t="s">
        <v>143</v>
      </c>
    </row>
    <row r="87" spans="5:11" ht="178.5">
      <c r="E87" s="5"/>
      <c r="F87" s="5"/>
      <c r="G87" s="5"/>
      <c r="H87" s="15" t="s">
        <v>152</v>
      </c>
      <c r="I87" s="55" t="s">
        <v>161</v>
      </c>
      <c r="J87" s="15" t="s">
        <v>21</v>
      </c>
      <c r="K87" s="15" t="s">
        <v>152</v>
      </c>
    </row>
    <row r="88" spans="5:11" ht="178.5">
      <c r="E88" s="5"/>
      <c r="F88" s="5"/>
      <c r="G88" s="5"/>
      <c r="H88" s="15" t="s">
        <v>152</v>
      </c>
      <c r="I88" s="55" t="s">
        <v>162</v>
      </c>
      <c r="J88" s="15" t="s">
        <v>19</v>
      </c>
      <c r="K88" s="15" t="s">
        <v>152</v>
      </c>
    </row>
    <row r="89" spans="5:11" ht="178.5">
      <c r="E89" s="5"/>
      <c r="F89" s="5"/>
      <c r="G89" s="5"/>
      <c r="H89" s="15" t="s">
        <v>152</v>
      </c>
      <c r="I89" s="55" t="s">
        <v>162</v>
      </c>
      <c r="J89" s="15" t="s">
        <v>21</v>
      </c>
      <c r="K89" s="15" t="s">
        <v>151</v>
      </c>
    </row>
    <row r="90" spans="5:11" ht="178.5">
      <c r="E90" s="5"/>
      <c r="F90" s="5"/>
      <c r="G90" s="5"/>
      <c r="H90" s="15" t="s">
        <v>152</v>
      </c>
      <c r="I90" s="55" t="s">
        <v>163</v>
      </c>
      <c r="J90" s="15" t="s">
        <v>19</v>
      </c>
      <c r="K90" s="15" t="s">
        <v>148</v>
      </c>
    </row>
    <row r="91" spans="5:11" ht="178.5">
      <c r="E91" s="5"/>
      <c r="F91" s="5"/>
      <c r="G91" s="5"/>
      <c r="H91" s="15" t="s">
        <v>152</v>
      </c>
      <c r="I91" s="55" t="s">
        <v>163</v>
      </c>
      <c r="J91" s="15" t="s">
        <v>21</v>
      </c>
      <c r="K91" s="15" t="s">
        <v>150</v>
      </c>
    </row>
    <row r="92" spans="5:11" ht="165.75">
      <c r="E92" s="5"/>
      <c r="F92" s="5"/>
      <c r="G92" s="5"/>
      <c r="H92" s="15" t="s">
        <v>153</v>
      </c>
      <c r="I92" s="55" t="s">
        <v>161</v>
      </c>
      <c r="J92" s="15" t="s">
        <v>19</v>
      </c>
      <c r="K92" s="15" t="s">
        <v>144</v>
      </c>
    </row>
    <row r="93" spans="5:11" ht="165.75">
      <c r="E93" s="5"/>
      <c r="F93" s="5"/>
      <c r="G93" s="5"/>
      <c r="H93" s="15" t="s">
        <v>153</v>
      </c>
      <c r="I93" s="55" t="s">
        <v>161</v>
      </c>
      <c r="J93" s="15" t="s">
        <v>21</v>
      </c>
      <c r="K93" s="15" t="s">
        <v>153</v>
      </c>
    </row>
    <row r="94" spans="5:11" ht="165.75">
      <c r="E94" s="5"/>
      <c r="F94" s="5"/>
      <c r="G94" s="5"/>
      <c r="H94" s="15" t="s">
        <v>153</v>
      </c>
      <c r="I94" s="55" t="s">
        <v>162</v>
      </c>
      <c r="J94" s="15" t="s">
        <v>19</v>
      </c>
      <c r="K94" s="15" t="s">
        <v>153</v>
      </c>
    </row>
    <row r="95" spans="5:11" ht="165.75">
      <c r="E95" s="5"/>
      <c r="F95" s="5"/>
      <c r="G95" s="5"/>
      <c r="H95" s="15" t="s">
        <v>153</v>
      </c>
      <c r="I95" s="55" t="s">
        <v>162</v>
      </c>
      <c r="J95" s="15" t="s">
        <v>21</v>
      </c>
      <c r="K95" s="15" t="s">
        <v>153</v>
      </c>
    </row>
    <row r="96" spans="5:11" ht="165.75">
      <c r="E96" s="5"/>
      <c r="F96" s="5"/>
      <c r="G96" s="5"/>
      <c r="H96" s="15" t="s">
        <v>153</v>
      </c>
      <c r="I96" s="55" t="s">
        <v>163</v>
      </c>
      <c r="J96" s="15" t="s">
        <v>19</v>
      </c>
      <c r="K96" s="15" t="s">
        <v>149</v>
      </c>
    </row>
    <row r="97" spans="5:11" ht="165.75">
      <c r="E97" s="5"/>
      <c r="F97" s="5"/>
      <c r="G97" s="5"/>
      <c r="H97" s="15" t="s">
        <v>153</v>
      </c>
      <c r="I97" s="55" t="s">
        <v>163</v>
      </c>
      <c r="J97" s="15" t="s">
        <v>21</v>
      </c>
      <c r="K97" s="15" t="s">
        <v>153</v>
      </c>
    </row>
    <row r="98" spans="5:11" ht="165.75">
      <c r="E98" s="5"/>
      <c r="F98" s="5"/>
      <c r="G98" s="5"/>
      <c r="H98" s="15" t="s">
        <v>147</v>
      </c>
      <c r="I98" s="55" t="s">
        <v>161</v>
      </c>
      <c r="J98" s="15" t="s">
        <v>19</v>
      </c>
      <c r="K98" s="15" t="s">
        <v>141</v>
      </c>
    </row>
    <row r="99" spans="5:11" ht="165.75">
      <c r="E99" s="5"/>
      <c r="F99" s="5"/>
      <c r="G99" s="5"/>
      <c r="H99" s="15" t="s">
        <v>147</v>
      </c>
      <c r="I99" s="55" t="s">
        <v>161</v>
      </c>
      <c r="J99" s="15" t="s">
        <v>21</v>
      </c>
      <c r="K99" s="15" t="s">
        <v>147</v>
      </c>
    </row>
    <row r="100" spans="5:11" ht="165.75">
      <c r="E100" s="5"/>
      <c r="F100" s="5"/>
      <c r="G100" s="5"/>
      <c r="H100" s="15" t="s">
        <v>147</v>
      </c>
      <c r="I100" s="55" t="s">
        <v>162</v>
      </c>
      <c r="J100" s="15" t="s">
        <v>19</v>
      </c>
      <c r="K100" s="15" t="s">
        <v>147</v>
      </c>
    </row>
    <row r="101" spans="5:11" ht="165.75">
      <c r="E101" s="5"/>
      <c r="F101" s="5"/>
      <c r="G101" s="5"/>
      <c r="H101" s="15" t="s">
        <v>147</v>
      </c>
      <c r="I101" s="55" t="s">
        <v>162</v>
      </c>
      <c r="J101" s="15" t="s">
        <v>21</v>
      </c>
      <c r="K101" s="15" t="s">
        <v>153</v>
      </c>
    </row>
    <row r="102" spans="5:11" ht="165.75">
      <c r="E102" s="5"/>
      <c r="F102" s="5"/>
      <c r="G102" s="5"/>
      <c r="H102" s="15" t="s">
        <v>147</v>
      </c>
      <c r="I102" s="55" t="s">
        <v>163</v>
      </c>
      <c r="J102" s="15" t="s">
        <v>19</v>
      </c>
      <c r="K102" s="15" t="s">
        <v>146</v>
      </c>
    </row>
    <row r="103" spans="5:11" ht="165.75">
      <c r="E103" s="5"/>
      <c r="F103" s="5"/>
      <c r="G103" s="5"/>
      <c r="H103" s="15" t="s">
        <v>147</v>
      </c>
      <c r="I103" s="55" t="s">
        <v>163</v>
      </c>
      <c r="J103" s="15" t="s">
        <v>21</v>
      </c>
      <c r="K103" s="15" t="s">
        <v>153</v>
      </c>
    </row>
    <row r="104" spans="5:11" ht="178.5">
      <c r="E104" s="5"/>
      <c r="F104" s="5"/>
      <c r="G104" s="5"/>
      <c r="H104" s="15" t="s">
        <v>154</v>
      </c>
      <c r="I104" s="55" t="s">
        <v>161</v>
      </c>
      <c r="J104" s="15" t="s">
        <v>19</v>
      </c>
      <c r="K104" s="15" t="s">
        <v>145</v>
      </c>
    </row>
    <row r="105" spans="5:11" ht="178.5">
      <c r="E105" s="5"/>
      <c r="F105" s="5"/>
      <c r="G105" s="5"/>
      <c r="H105" s="15" t="s">
        <v>154</v>
      </c>
      <c r="I105" s="55" t="s">
        <v>161</v>
      </c>
      <c r="J105" s="15" t="s">
        <v>21</v>
      </c>
      <c r="K105" s="15" t="s">
        <v>154</v>
      </c>
    </row>
    <row r="106" spans="5:11" ht="178.5">
      <c r="E106" s="5"/>
      <c r="F106" s="5"/>
      <c r="G106" s="5"/>
      <c r="H106" s="15" t="s">
        <v>154</v>
      </c>
      <c r="I106" s="55" t="s">
        <v>162</v>
      </c>
      <c r="J106" s="15" t="s">
        <v>19</v>
      </c>
      <c r="K106" s="15" t="s">
        <v>154</v>
      </c>
    </row>
    <row r="107" spans="5:11" ht="178.5">
      <c r="E107" s="5"/>
      <c r="F107" s="5"/>
      <c r="G107" s="5"/>
      <c r="H107" s="15" t="s">
        <v>154</v>
      </c>
      <c r="I107" s="55" t="s">
        <v>162</v>
      </c>
      <c r="J107" s="15" t="s">
        <v>21</v>
      </c>
      <c r="K107" s="15" t="s">
        <v>147</v>
      </c>
    </row>
    <row r="108" spans="5:11" ht="178.5">
      <c r="E108" s="5"/>
      <c r="F108" s="5"/>
      <c r="G108" s="5"/>
      <c r="H108" s="15" t="s">
        <v>154</v>
      </c>
      <c r="I108" s="55" t="s">
        <v>163</v>
      </c>
      <c r="J108" s="15" t="s">
        <v>19</v>
      </c>
      <c r="K108" s="15" t="s">
        <v>150</v>
      </c>
    </row>
    <row r="109" spans="5:11" ht="178.5">
      <c r="E109" s="5"/>
      <c r="F109" s="5"/>
      <c r="G109" s="5"/>
      <c r="H109" s="15" t="s">
        <v>154</v>
      </c>
      <c r="I109" s="55" t="s">
        <v>163</v>
      </c>
      <c r="J109" s="15" t="s">
        <v>21</v>
      </c>
      <c r="K109" s="15" t="s">
        <v>153</v>
      </c>
    </row>
    <row r="110" spans="5:11" ht="178.5">
      <c r="E110" s="5"/>
      <c r="F110" s="5"/>
      <c r="G110" s="5"/>
      <c r="H110" s="15" t="s">
        <v>155</v>
      </c>
      <c r="I110" s="55" t="s">
        <v>161</v>
      </c>
      <c r="J110" s="15" t="s">
        <v>19</v>
      </c>
      <c r="K110" s="15" t="s">
        <v>146</v>
      </c>
    </row>
    <row r="111" spans="5:11" ht="178.5">
      <c r="E111" s="5"/>
      <c r="F111" s="5"/>
      <c r="G111" s="5"/>
      <c r="H111" s="15" t="s">
        <v>155</v>
      </c>
      <c r="I111" s="55" t="s">
        <v>161</v>
      </c>
      <c r="J111" s="15" t="s">
        <v>21</v>
      </c>
      <c r="K111" s="15" t="s">
        <v>155</v>
      </c>
    </row>
    <row r="112" spans="5:11" ht="178.5">
      <c r="E112" s="5"/>
      <c r="F112" s="5"/>
      <c r="G112" s="5"/>
      <c r="H112" s="15" t="s">
        <v>155</v>
      </c>
      <c r="I112" s="55" t="s">
        <v>162</v>
      </c>
      <c r="J112" s="15" t="s">
        <v>19</v>
      </c>
      <c r="K112" s="15" t="s">
        <v>155</v>
      </c>
    </row>
    <row r="113" spans="5:11" ht="178.5">
      <c r="E113" s="5"/>
      <c r="F113" s="5"/>
      <c r="G113" s="5"/>
      <c r="H113" s="15" t="s">
        <v>155</v>
      </c>
      <c r="I113" s="55" t="s">
        <v>162</v>
      </c>
      <c r="J113" s="15" t="s">
        <v>21</v>
      </c>
      <c r="K113" s="15" t="s">
        <v>154</v>
      </c>
    </row>
    <row r="114" spans="5:11" ht="178.5">
      <c r="E114" s="5"/>
      <c r="F114" s="5"/>
      <c r="G114" s="5"/>
      <c r="H114" s="15" t="s">
        <v>155</v>
      </c>
      <c r="I114" s="55" t="s">
        <v>163</v>
      </c>
      <c r="J114" s="15" t="s">
        <v>19</v>
      </c>
      <c r="K114" s="15" t="s">
        <v>151</v>
      </c>
    </row>
    <row r="115" spans="5:11" ht="178.5">
      <c r="E115" s="5"/>
      <c r="F115" s="5"/>
      <c r="G115" s="5"/>
      <c r="H115" s="15" t="s">
        <v>155</v>
      </c>
      <c r="I115" s="55" t="s">
        <v>163</v>
      </c>
      <c r="J115" s="15" t="s">
        <v>21</v>
      </c>
      <c r="K115" s="15" t="s">
        <v>147</v>
      </c>
    </row>
    <row r="116" spans="5:11" ht="178.5">
      <c r="E116" s="5"/>
      <c r="F116" s="5"/>
      <c r="G116" s="5"/>
      <c r="H116" s="15" t="s">
        <v>156</v>
      </c>
      <c r="I116" s="55" t="s">
        <v>161</v>
      </c>
      <c r="J116" s="15" t="s">
        <v>19</v>
      </c>
      <c r="K116" s="15" t="s">
        <v>147</v>
      </c>
    </row>
    <row r="117" spans="5:11" ht="178.5">
      <c r="E117" s="5"/>
      <c r="F117" s="5"/>
      <c r="G117" s="5"/>
      <c r="H117" s="15" t="s">
        <v>156</v>
      </c>
      <c r="I117" s="55" t="s">
        <v>161</v>
      </c>
      <c r="J117" s="15" t="s">
        <v>21</v>
      </c>
      <c r="K117" s="15" t="s">
        <v>156</v>
      </c>
    </row>
    <row r="118" spans="5:11" ht="178.5">
      <c r="E118" s="5"/>
      <c r="F118" s="5"/>
      <c r="G118" s="5"/>
      <c r="H118" s="15" t="s">
        <v>156</v>
      </c>
      <c r="I118" s="55" t="s">
        <v>162</v>
      </c>
      <c r="J118" s="15" t="s">
        <v>19</v>
      </c>
      <c r="K118" s="15" t="s">
        <v>156</v>
      </c>
    </row>
    <row r="119" spans="5:11" ht="178.5">
      <c r="E119" s="5"/>
      <c r="F119" s="5"/>
      <c r="G119" s="5"/>
      <c r="H119" s="15" t="s">
        <v>156</v>
      </c>
      <c r="I119" s="55" t="s">
        <v>162</v>
      </c>
      <c r="J119" s="15" t="s">
        <v>21</v>
      </c>
      <c r="K119" s="15" t="s">
        <v>155</v>
      </c>
    </row>
    <row r="120" spans="5:11" ht="178.5">
      <c r="E120" s="5"/>
      <c r="F120" s="5"/>
      <c r="G120" s="5"/>
      <c r="H120" s="15" t="s">
        <v>156</v>
      </c>
      <c r="I120" s="55" t="s">
        <v>163</v>
      </c>
      <c r="J120" s="15" t="s">
        <v>19</v>
      </c>
      <c r="K120" s="15" t="s">
        <v>152</v>
      </c>
    </row>
    <row r="121" spans="5:11" ht="178.5">
      <c r="E121" s="5"/>
      <c r="F121" s="5"/>
      <c r="G121" s="5"/>
      <c r="H121" s="15" t="s">
        <v>156</v>
      </c>
      <c r="I121" s="55" t="s">
        <v>163</v>
      </c>
      <c r="J121" s="15" t="s">
        <v>21</v>
      </c>
      <c r="K121" s="15" t="s">
        <v>154</v>
      </c>
    </row>
    <row r="122" spans="5:11" ht="165.75">
      <c r="E122" s="5"/>
      <c r="F122" s="5"/>
      <c r="G122" s="5"/>
      <c r="H122" s="15" t="s">
        <v>144</v>
      </c>
      <c r="I122" s="55" t="s">
        <v>161</v>
      </c>
      <c r="J122" s="15" t="s">
        <v>19</v>
      </c>
      <c r="K122" s="15" t="s">
        <v>148</v>
      </c>
    </row>
    <row r="123" spans="5:11" ht="165.75">
      <c r="E123" s="5"/>
      <c r="F123" s="5"/>
      <c r="G123" s="5"/>
      <c r="H123" s="15" t="s">
        <v>144</v>
      </c>
      <c r="I123" s="55" t="s">
        <v>161</v>
      </c>
      <c r="J123" s="15" t="s">
        <v>21</v>
      </c>
      <c r="K123" s="15" t="s">
        <v>144</v>
      </c>
    </row>
    <row r="124" spans="5:11" ht="165.75">
      <c r="E124" s="5"/>
      <c r="F124" s="5"/>
      <c r="G124" s="5"/>
      <c r="H124" s="15" t="s">
        <v>144</v>
      </c>
      <c r="I124" s="55" t="s">
        <v>162</v>
      </c>
      <c r="J124" s="15" t="s">
        <v>19</v>
      </c>
      <c r="K124" s="15" t="s">
        <v>144</v>
      </c>
    </row>
    <row r="125" spans="5:11" ht="165.75">
      <c r="E125" s="5"/>
      <c r="F125" s="5"/>
      <c r="G125" s="5"/>
      <c r="H125" s="15" t="s">
        <v>144</v>
      </c>
      <c r="I125" s="55" t="s">
        <v>162</v>
      </c>
      <c r="J125" s="15" t="s">
        <v>21</v>
      </c>
      <c r="K125" s="15" t="s">
        <v>144</v>
      </c>
    </row>
    <row r="126" spans="5:11" ht="165.75">
      <c r="E126" s="5"/>
      <c r="F126" s="5"/>
      <c r="G126" s="5"/>
      <c r="H126" s="15" t="s">
        <v>144</v>
      </c>
      <c r="I126" s="55" t="s">
        <v>163</v>
      </c>
      <c r="J126" s="15" t="s">
        <v>19</v>
      </c>
      <c r="K126" s="15" t="s">
        <v>153</v>
      </c>
    </row>
    <row r="127" spans="5:11" ht="165.75">
      <c r="E127" s="5"/>
      <c r="F127" s="5"/>
      <c r="G127" s="5"/>
      <c r="H127" s="15" t="s">
        <v>144</v>
      </c>
      <c r="I127" s="55" t="s">
        <v>163</v>
      </c>
      <c r="J127" s="15" t="s">
        <v>21</v>
      </c>
      <c r="K127" s="15" t="s">
        <v>144</v>
      </c>
    </row>
    <row r="128" spans="5:11" ht="178.5">
      <c r="E128" s="5"/>
      <c r="F128" s="5"/>
      <c r="G128" s="5"/>
      <c r="H128" s="15" t="s">
        <v>157</v>
      </c>
      <c r="I128" s="55" t="s">
        <v>161</v>
      </c>
      <c r="J128" s="15" t="s">
        <v>19</v>
      </c>
      <c r="K128" s="15" t="s">
        <v>149</v>
      </c>
    </row>
    <row r="129" spans="5:11" ht="178.5">
      <c r="E129" s="5"/>
      <c r="F129" s="5"/>
      <c r="G129" s="5"/>
      <c r="H129" s="15" t="s">
        <v>157</v>
      </c>
      <c r="I129" s="55" t="s">
        <v>161</v>
      </c>
      <c r="J129" s="15" t="s">
        <v>21</v>
      </c>
      <c r="K129" s="15" t="s">
        <v>157</v>
      </c>
    </row>
    <row r="130" spans="5:11" ht="178.5">
      <c r="E130" s="5"/>
      <c r="F130" s="5"/>
      <c r="G130" s="5"/>
      <c r="H130" s="15" t="s">
        <v>157</v>
      </c>
      <c r="I130" s="55" t="s">
        <v>162</v>
      </c>
      <c r="J130" s="15" t="s">
        <v>19</v>
      </c>
      <c r="K130" s="15" t="s">
        <v>157</v>
      </c>
    </row>
    <row r="131" spans="5:11" ht="178.5">
      <c r="E131" s="5"/>
      <c r="F131" s="5"/>
      <c r="G131" s="5"/>
      <c r="H131" s="15" t="s">
        <v>157</v>
      </c>
      <c r="I131" s="55" t="s">
        <v>162</v>
      </c>
      <c r="J131" s="15" t="s">
        <v>21</v>
      </c>
      <c r="K131" s="15" t="s">
        <v>144</v>
      </c>
    </row>
    <row r="132" spans="5:11" ht="178.5">
      <c r="E132" s="5"/>
      <c r="F132" s="5"/>
      <c r="G132" s="5"/>
      <c r="H132" s="15" t="s">
        <v>157</v>
      </c>
      <c r="I132" s="55" t="s">
        <v>163</v>
      </c>
      <c r="J132" s="15" t="s">
        <v>19</v>
      </c>
      <c r="K132" s="15" t="s">
        <v>147</v>
      </c>
    </row>
    <row r="133" spans="5:11" ht="178.5">
      <c r="E133" s="5"/>
      <c r="F133" s="5"/>
      <c r="G133" s="5"/>
      <c r="H133" s="15" t="s">
        <v>157</v>
      </c>
      <c r="I133" s="55" t="s">
        <v>163</v>
      </c>
      <c r="J133" s="15" t="s">
        <v>21</v>
      </c>
      <c r="K133" s="15" t="s">
        <v>144</v>
      </c>
    </row>
    <row r="134" spans="5:11" ht="178.5">
      <c r="E134" s="5"/>
      <c r="F134" s="5"/>
      <c r="G134" s="5"/>
      <c r="H134" s="15" t="s">
        <v>152</v>
      </c>
      <c r="I134" s="55" t="s">
        <v>161</v>
      </c>
      <c r="J134" s="15" t="s">
        <v>19</v>
      </c>
      <c r="K134" s="15" t="s">
        <v>146</v>
      </c>
    </row>
    <row r="135" spans="5:11" ht="178.5">
      <c r="E135" s="5"/>
      <c r="F135" s="5"/>
      <c r="G135" s="5"/>
      <c r="H135" s="15" t="s">
        <v>152</v>
      </c>
      <c r="I135" s="55" t="s">
        <v>161</v>
      </c>
      <c r="J135" s="15" t="s">
        <v>21</v>
      </c>
      <c r="K135" s="15" t="s">
        <v>152</v>
      </c>
    </row>
    <row r="136" spans="5:11" ht="178.5">
      <c r="E136" s="5"/>
      <c r="F136" s="5"/>
      <c r="G136" s="5"/>
      <c r="H136" s="15" t="s">
        <v>152</v>
      </c>
      <c r="I136" s="55" t="s">
        <v>162</v>
      </c>
      <c r="J136" s="15" t="s">
        <v>19</v>
      </c>
      <c r="K136" s="15" t="s">
        <v>152</v>
      </c>
    </row>
    <row r="137" spans="5:11" ht="178.5">
      <c r="E137" s="5"/>
      <c r="F137" s="5"/>
      <c r="G137" s="5"/>
      <c r="H137" s="15" t="s">
        <v>152</v>
      </c>
      <c r="I137" s="55" t="s">
        <v>162</v>
      </c>
      <c r="J137" s="15" t="s">
        <v>21</v>
      </c>
      <c r="K137" s="15" t="s">
        <v>157</v>
      </c>
    </row>
    <row r="138" spans="5:11" ht="178.5">
      <c r="E138" s="5"/>
      <c r="F138" s="5"/>
      <c r="G138" s="5"/>
      <c r="H138" s="15" t="s">
        <v>152</v>
      </c>
      <c r="I138" s="55" t="s">
        <v>163</v>
      </c>
      <c r="J138" s="15" t="s">
        <v>19</v>
      </c>
      <c r="K138" s="15" t="s">
        <v>154</v>
      </c>
    </row>
    <row r="139" spans="5:11" ht="178.5">
      <c r="E139" s="5"/>
      <c r="F139" s="5"/>
      <c r="G139" s="5"/>
      <c r="H139" s="15" t="s">
        <v>152</v>
      </c>
      <c r="I139" s="55" t="s">
        <v>163</v>
      </c>
      <c r="J139" s="15" t="s">
        <v>21</v>
      </c>
      <c r="K139" s="15" t="s">
        <v>144</v>
      </c>
    </row>
    <row r="140" spans="5:11" ht="178.5">
      <c r="E140" s="5"/>
      <c r="F140" s="5"/>
      <c r="G140" s="5"/>
      <c r="H140" s="15" t="s">
        <v>156</v>
      </c>
      <c r="I140" s="55" t="s">
        <v>161</v>
      </c>
      <c r="J140" s="15" t="s">
        <v>19</v>
      </c>
      <c r="K140" s="15" t="s">
        <v>150</v>
      </c>
    </row>
    <row r="141" spans="5:11" ht="178.5">
      <c r="E141" s="5"/>
      <c r="F141" s="5"/>
      <c r="G141" s="5"/>
      <c r="H141" s="15" t="s">
        <v>156</v>
      </c>
      <c r="I141" s="55" t="s">
        <v>161</v>
      </c>
      <c r="J141" s="15" t="s">
        <v>21</v>
      </c>
      <c r="K141" s="15" t="s">
        <v>156</v>
      </c>
    </row>
    <row r="142" spans="5:11" ht="178.5">
      <c r="E142" s="5"/>
      <c r="F142" s="5"/>
      <c r="G142" s="5"/>
      <c r="H142" s="15" t="s">
        <v>156</v>
      </c>
      <c r="I142" s="55" t="s">
        <v>162</v>
      </c>
      <c r="J142" s="15" t="s">
        <v>19</v>
      </c>
      <c r="K142" s="15" t="s">
        <v>156</v>
      </c>
    </row>
    <row r="143" spans="5:11" ht="178.5">
      <c r="E143" s="5"/>
      <c r="F143" s="5"/>
      <c r="G143" s="5"/>
      <c r="H143" s="15" t="s">
        <v>156</v>
      </c>
      <c r="I143" s="55" t="s">
        <v>162</v>
      </c>
      <c r="J143" s="15" t="s">
        <v>21</v>
      </c>
      <c r="K143" s="15" t="s">
        <v>152</v>
      </c>
    </row>
    <row r="144" spans="5:11" ht="178.5">
      <c r="E144" s="5"/>
      <c r="F144" s="5"/>
      <c r="G144" s="5"/>
      <c r="H144" s="15" t="s">
        <v>156</v>
      </c>
      <c r="I144" s="55" t="s">
        <v>163</v>
      </c>
      <c r="J144" s="15" t="s">
        <v>19</v>
      </c>
      <c r="K144" s="15" t="s">
        <v>155</v>
      </c>
    </row>
    <row r="145" spans="5:11" ht="178.5">
      <c r="E145" s="5"/>
      <c r="F145" s="5"/>
      <c r="G145" s="5"/>
      <c r="H145" s="15" t="s">
        <v>156</v>
      </c>
      <c r="I145" s="55" t="s">
        <v>163</v>
      </c>
      <c r="J145" s="15" t="s">
        <v>21</v>
      </c>
      <c r="K145" s="15" t="s">
        <v>157</v>
      </c>
    </row>
    <row r="146" spans="5:11" ht="178.5">
      <c r="E146" s="5"/>
      <c r="F146" s="5"/>
      <c r="G146" s="5"/>
      <c r="H146" s="15" t="s">
        <v>158</v>
      </c>
      <c r="I146" s="55" t="s">
        <v>161</v>
      </c>
      <c r="J146" s="15" t="s">
        <v>19</v>
      </c>
      <c r="K146" s="15" t="s">
        <v>151</v>
      </c>
    </row>
    <row r="147" spans="5:11" ht="178.5">
      <c r="E147" s="5"/>
      <c r="F147" s="5"/>
      <c r="G147" s="5"/>
      <c r="H147" s="15" t="s">
        <v>158</v>
      </c>
      <c r="I147" s="55" t="s">
        <v>161</v>
      </c>
      <c r="J147" s="15" t="s">
        <v>21</v>
      </c>
      <c r="K147" s="15" t="s">
        <v>158</v>
      </c>
    </row>
    <row r="148" spans="5:11" ht="178.5">
      <c r="E148" s="5"/>
      <c r="F148" s="5"/>
      <c r="G148" s="5"/>
      <c r="H148" s="15" t="s">
        <v>158</v>
      </c>
      <c r="I148" s="55" t="s">
        <v>162</v>
      </c>
      <c r="J148" s="15" t="s">
        <v>19</v>
      </c>
      <c r="K148" s="15" t="s">
        <v>158</v>
      </c>
    </row>
    <row r="149" spans="5:11" ht="178.5">
      <c r="E149" s="5"/>
      <c r="F149" s="5"/>
      <c r="G149" s="5"/>
      <c r="H149" s="15" t="s">
        <v>158</v>
      </c>
      <c r="I149" s="55" t="s">
        <v>162</v>
      </c>
      <c r="J149" s="15" t="s">
        <v>21</v>
      </c>
      <c r="K149" s="15" t="s">
        <v>156</v>
      </c>
    </row>
    <row r="150" spans="5:11" ht="178.5">
      <c r="E150" s="5"/>
      <c r="F150" s="5"/>
      <c r="G150" s="5"/>
      <c r="H150" s="15" t="s">
        <v>158</v>
      </c>
      <c r="I150" s="55" t="s">
        <v>163</v>
      </c>
      <c r="J150" s="15" t="s">
        <v>19</v>
      </c>
      <c r="K150" s="15" t="s">
        <v>156</v>
      </c>
    </row>
    <row r="151" spans="5:11" ht="178.5">
      <c r="E151" s="5"/>
      <c r="F151" s="5"/>
      <c r="G151" s="5"/>
      <c r="H151" s="15" t="s">
        <v>158</v>
      </c>
      <c r="I151" s="55" t="s">
        <v>163</v>
      </c>
      <c r="J151" s="15" t="s">
        <v>21</v>
      </c>
      <c r="K151" s="15" t="s">
        <v>152</v>
      </c>
    </row>
    <row r="152" spans="5:11" ht="102">
      <c r="E152" s="5"/>
      <c r="F152" s="5"/>
      <c r="G152" s="5"/>
      <c r="I152" s="5"/>
      <c r="J152" s="5"/>
      <c r="K152" s="15" t="s">
        <v>152</v>
      </c>
    </row>
    <row r="153" spans="5:11">
      <c r="E153" s="5"/>
      <c r="F153" s="5"/>
      <c r="G153" s="5"/>
      <c r="I153" s="5"/>
      <c r="J153" s="5"/>
      <c r="K153" s="5"/>
    </row>
    <row r="154" spans="5:11">
      <c r="E154" s="5"/>
      <c r="F154" s="5"/>
      <c r="G154" s="5"/>
      <c r="H154" s="1"/>
      <c r="I154" s="5"/>
      <c r="J154" s="5"/>
      <c r="K154" s="5"/>
    </row>
    <row r="155" spans="5:11">
      <c r="E155" s="5"/>
      <c r="F155" s="5"/>
      <c r="G155" s="5"/>
      <c r="H155" s="1"/>
      <c r="I155" s="5"/>
      <c r="J155" s="5"/>
      <c r="K155" s="5"/>
    </row>
    <row r="156" spans="5:11">
      <c r="E156" s="5"/>
      <c r="F156" s="5"/>
      <c r="G156" s="5"/>
      <c r="H156" s="1"/>
      <c r="I156" s="5"/>
      <c r="J156" s="5"/>
      <c r="K156" s="5"/>
    </row>
    <row r="157" spans="5:11">
      <c r="E157" s="5"/>
      <c r="F157" s="5"/>
      <c r="G157" s="5"/>
      <c r="H157" s="3"/>
      <c r="I157" s="5"/>
      <c r="J157" s="5"/>
      <c r="K157" s="5"/>
    </row>
    <row r="158" spans="5:11">
      <c r="E158" s="5"/>
      <c r="F158" s="5"/>
      <c r="G158" s="5"/>
      <c r="H158" s="5"/>
      <c r="I158" s="5"/>
      <c r="J158" s="5"/>
      <c r="K158" s="5"/>
    </row>
    <row r="159" spans="5:11">
      <c r="E159" s="5"/>
      <c r="F159" s="5"/>
      <c r="G159" s="5"/>
      <c r="H159" s="5"/>
      <c r="I159" s="5"/>
      <c r="J159" s="5"/>
      <c r="K159" s="5"/>
    </row>
    <row r="160" spans="5:11">
      <c r="E160" s="5"/>
      <c r="F160" s="5"/>
      <c r="G160" s="5"/>
      <c r="H160" s="5"/>
      <c r="I160" s="5"/>
      <c r="J160" s="5"/>
      <c r="K160" s="5"/>
    </row>
    <row r="161" spans="5:11">
      <c r="E161" s="5"/>
      <c r="F161" s="5"/>
      <c r="G161" s="5"/>
      <c r="H161" s="5"/>
      <c r="I161" s="5"/>
      <c r="J161" s="5"/>
      <c r="K161" s="5"/>
    </row>
    <row r="162" spans="5:11">
      <c r="E162" s="5"/>
      <c r="F162" s="5"/>
      <c r="G162" s="5"/>
      <c r="H162" s="5"/>
      <c r="I162" s="5"/>
      <c r="J162" s="5"/>
      <c r="K162" s="5"/>
    </row>
    <row r="163" spans="5:11">
      <c r="E163" s="5"/>
      <c r="F163" s="5"/>
      <c r="G163" s="5"/>
      <c r="H163" s="5"/>
      <c r="I163" s="5"/>
      <c r="J163" s="5"/>
      <c r="K163" s="5"/>
    </row>
    <row r="164" spans="5:11">
      <c r="E164" s="5"/>
      <c r="F164" s="5"/>
      <c r="G164" s="5"/>
      <c r="H164" s="5"/>
      <c r="I164" s="5"/>
      <c r="J164" s="5"/>
      <c r="K164" s="5"/>
    </row>
    <row r="165" spans="5:11">
      <c r="E165" s="5"/>
      <c r="F165" s="5"/>
      <c r="G165" s="5"/>
      <c r="H165" s="5"/>
      <c r="I165" s="5"/>
      <c r="J165" s="5"/>
      <c r="K165" s="5"/>
    </row>
    <row r="166" spans="5:11">
      <c r="E166" s="5"/>
      <c r="F166" s="5"/>
      <c r="G166" s="5"/>
      <c r="H166" s="5"/>
      <c r="I166" s="5"/>
      <c r="J166" s="5"/>
      <c r="K166" s="5"/>
    </row>
    <row r="167" spans="5:11">
      <c r="E167" s="5"/>
      <c r="F167" s="5"/>
      <c r="G167" s="5"/>
      <c r="H167" s="5"/>
      <c r="I167" s="5"/>
      <c r="J167" s="5"/>
      <c r="K167" s="5"/>
    </row>
    <row r="168" spans="5:11">
      <c r="E168" s="5"/>
      <c r="F168" s="5"/>
      <c r="G168" s="5"/>
      <c r="H168" s="5"/>
      <c r="I168" s="5"/>
      <c r="J168" s="5"/>
      <c r="K168" s="5"/>
    </row>
    <row r="169" spans="5:11">
      <c r="E169" s="5"/>
      <c r="F169" s="5"/>
      <c r="G169" s="5"/>
      <c r="H169" s="5"/>
      <c r="I169" s="5"/>
      <c r="J169" s="5"/>
      <c r="K169" s="5"/>
    </row>
    <row r="170" spans="5:11">
      <c r="E170" s="5"/>
      <c r="F170" s="5"/>
      <c r="G170" s="5"/>
      <c r="H170" s="5"/>
      <c r="I170" s="5"/>
      <c r="J170" s="5"/>
      <c r="K170" s="5"/>
    </row>
    <row r="171" spans="5:11">
      <c r="E171" s="5"/>
      <c r="F171" s="5"/>
      <c r="G171" s="5"/>
      <c r="H171" s="5"/>
      <c r="I171" s="5"/>
      <c r="J171" s="5"/>
      <c r="K171" s="5"/>
    </row>
    <row r="172" spans="5:11">
      <c r="E172" s="5"/>
      <c r="F172" s="5"/>
      <c r="G172" s="5"/>
      <c r="H172" s="5"/>
      <c r="I172" s="5"/>
      <c r="J172" s="5"/>
      <c r="K172" s="5"/>
    </row>
    <row r="173" spans="5:11">
      <c r="E173" s="5"/>
      <c r="F173" s="5"/>
      <c r="G173" s="5"/>
      <c r="H173" s="5"/>
      <c r="I173" s="5"/>
      <c r="J173" s="5"/>
      <c r="K173" s="5"/>
    </row>
    <row r="174" spans="5:11">
      <c r="E174" s="5"/>
      <c r="F174" s="5"/>
      <c r="G174" s="5"/>
      <c r="H174" s="5"/>
      <c r="I174" s="5"/>
      <c r="J174" s="5"/>
      <c r="K174" s="5"/>
    </row>
    <row r="175" spans="5:11">
      <c r="E175" s="5"/>
      <c r="F175" s="5"/>
      <c r="G175" s="5"/>
      <c r="H175" s="5"/>
      <c r="I175" s="5"/>
      <c r="J175" s="5"/>
      <c r="K175" s="5"/>
    </row>
    <row r="176" spans="5:11">
      <c r="E176" s="5"/>
      <c r="F176" s="5"/>
      <c r="G176" s="5"/>
      <c r="H176" s="5"/>
      <c r="I176" s="5"/>
      <c r="J176" s="5"/>
      <c r="K176" s="5"/>
    </row>
    <row r="177" spans="5:11">
      <c r="E177" s="5"/>
      <c r="F177" s="5"/>
      <c r="G177" s="5"/>
      <c r="H177" s="5"/>
      <c r="I177" s="5"/>
      <c r="J177" s="5"/>
      <c r="K177" s="5"/>
    </row>
    <row r="178" spans="5:11">
      <c r="E178" s="5"/>
      <c r="F178" s="5"/>
      <c r="G178" s="5"/>
      <c r="H178" s="5"/>
      <c r="I178" s="5"/>
      <c r="J178" s="5"/>
      <c r="K178" s="5"/>
    </row>
    <row r="179" spans="5:11">
      <c r="E179" s="5"/>
      <c r="F179" s="5"/>
      <c r="G179" s="5"/>
      <c r="H179" s="5"/>
      <c r="I179" s="5"/>
      <c r="J179" s="5"/>
      <c r="K179" s="5"/>
    </row>
    <row r="180" spans="5:11">
      <c r="E180" s="5"/>
      <c r="F180" s="5"/>
      <c r="G180" s="5"/>
      <c r="H180" s="5"/>
      <c r="I180" s="5"/>
      <c r="J180" s="5"/>
      <c r="K180" s="5"/>
    </row>
    <row r="181" spans="5:11">
      <c r="E181" s="5"/>
      <c r="F181" s="5"/>
      <c r="G181" s="5"/>
      <c r="H181" s="5"/>
      <c r="I181" s="5"/>
      <c r="J181" s="5"/>
      <c r="K181" s="5"/>
    </row>
    <row r="182" spans="5:11">
      <c r="E182" s="5"/>
      <c r="F182" s="5"/>
      <c r="G182" s="5"/>
      <c r="H182" s="5"/>
      <c r="I182" s="5"/>
      <c r="J182" s="5"/>
      <c r="K182" s="5"/>
    </row>
    <row r="183" spans="5:11">
      <c r="E183" s="5"/>
      <c r="F183" s="5"/>
      <c r="G183" s="5"/>
      <c r="H183" s="5"/>
      <c r="I183" s="5"/>
      <c r="J183" s="5"/>
      <c r="K183" s="5"/>
    </row>
    <row r="184" spans="5:11">
      <c r="E184" s="5"/>
      <c r="F184" s="5"/>
      <c r="G184" s="5"/>
      <c r="H184" s="5"/>
      <c r="I184" s="5"/>
      <c r="J184" s="5"/>
      <c r="K184" s="5"/>
    </row>
    <row r="185" spans="5:11">
      <c r="E185" s="5"/>
      <c r="F185" s="5"/>
      <c r="G185" s="5"/>
      <c r="H185" s="5"/>
      <c r="I185" s="5"/>
      <c r="J185" s="5"/>
      <c r="K185" s="5"/>
    </row>
    <row r="186" spans="5:11">
      <c r="E186" s="5"/>
      <c r="F186" s="5"/>
      <c r="G186" s="5"/>
      <c r="H186" s="5"/>
      <c r="I186" s="5"/>
      <c r="J186" s="5"/>
      <c r="K186" s="5"/>
    </row>
    <row r="187" spans="5:11">
      <c r="E187" s="5"/>
      <c r="F187" s="5"/>
      <c r="G187" s="5"/>
      <c r="H187" s="5"/>
      <c r="I187" s="5"/>
      <c r="J187" s="5"/>
      <c r="K187" s="5"/>
    </row>
    <row r="188" spans="5:11">
      <c r="E188" s="5"/>
      <c r="F188" s="5"/>
      <c r="G188" s="5"/>
      <c r="H188" s="5"/>
      <c r="I188" s="5"/>
      <c r="J188" s="5"/>
      <c r="K188" s="5"/>
    </row>
    <row r="189" spans="5:11">
      <c r="E189" s="5"/>
      <c r="F189" s="5"/>
      <c r="G189" s="5"/>
      <c r="H189" s="5"/>
      <c r="I189" s="5"/>
      <c r="J189" s="5"/>
      <c r="K189" s="5"/>
    </row>
    <row r="190" spans="5:11">
      <c r="E190" s="5"/>
      <c r="F190" s="5"/>
      <c r="G190" s="5"/>
      <c r="H190" s="5"/>
      <c r="I190" s="5"/>
      <c r="J190" s="5"/>
      <c r="K190" s="5"/>
    </row>
    <row r="191" spans="5:11">
      <c r="E191" s="5"/>
      <c r="F191" s="5"/>
      <c r="G191" s="5"/>
      <c r="H191" s="5"/>
      <c r="I191" s="5"/>
      <c r="J191" s="5"/>
      <c r="K191" s="5"/>
    </row>
    <row r="192" spans="5:11">
      <c r="E192" s="5"/>
      <c r="F192" s="5"/>
      <c r="G192" s="5"/>
      <c r="H192" s="5"/>
      <c r="I192" s="5"/>
      <c r="J192" s="5"/>
      <c r="K192" s="5"/>
    </row>
    <row r="193" spans="5:11">
      <c r="E193" s="5"/>
      <c r="F193" s="5"/>
      <c r="G193" s="5"/>
      <c r="H193" s="5"/>
      <c r="I193" s="5"/>
      <c r="J193" s="5"/>
      <c r="K193" s="5"/>
    </row>
    <row r="194" spans="5:11">
      <c r="E194" s="5"/>
      <c r="F194" s="5"/>
      <c r="G194" s="5"/>
      <c r="H194" s="5"/>
      <c r="I194" s="5"/>
      <c r="J194" s="5"/>
      <c r="K194" s="5"/>
    </row>
    <row r="195" spans="5:11">
      <c r="E195" s="5"/>
      <c r="F195" s="5"/>
      <c r="G195" s="5"/>
      <c r="H195" s="5"/>
      <c r="I195" s="5"/>
      <c r="J195" s="5"/>
      <c r="K195" s="5"/>
    </row>
    <row r="196" spans="5:11">
      <c r="E196" s="5"/>
      <c r="F196" s="5"/>
      <c r="G196" s="5"/>
      <c r="H196" s="5"/>
      <c r="I196" s="5"/>
      <c r="J196" s="5"/>
      <c r="K196" s="5"/>
    </row>
    <row r="197" spans="5:11">
      <c r="E197" s="5"/>
      <c r="F197" s="5"/>
      <c r="G197" s="5"/>
      <c r="H197" s="5"/>
      <c r="I197" s="5"/>
      <c r="J197" s="5"/>
      <c r="K197" s="5"/>
    </row>
    <row r="198" spans="5:11">
      <c r="E198" s="5"/>
      <c r="F198" s="5"/>
      <c r="G198" s="5"/>
      <c r="H198" s="5"/>
      <c r="I198" s="5"/>
      <c r="J198" s="5"/>
      <c r="K198" s="5"/>
    </row>
    <row r="199" spans="5:11">
      <c r="E199" s="5"/>
      <c r="F199" s="5"/>
      <c r="G199" s="5"/>
      <c r="H199" s="5"/>
      <c r="I199" s="5"/>
      <c r="J199" s="5"/>
      <c r="K199" s="5"/>
    </row>
    <row r="200" spans="5:11">
      <c r="E200" s="5"/>
      <c r="F200" s="5"/>
      <c r="G200" s="5"/>
      <c r="H200" s="5"/>
      <c r="I200" s="5"/>
      <c r="J200" s="5"/>
      <c r="K200" s="5"/>
    </row>
    <row r="201" spans="5:11">
      <c r="E201" s="5"/>
      <c r="F201" s="5"/>
      <c r="G201" s="5"/>
      <c r="H201" s="5"/>
      <c r="I201" s="5"/>
      <c r="J201" s="5"/>
      <c r="K201" s="5"/>
    </row>
    <row r="202" spans="5:11">
      <c r="E202" s="5"/>
      <c r="F202" s="5"/>
      <c r="G202" s="5"/>
      <c r="H202" s="5"/>
      <c r="I202" s="5"/>
      <c r="J202" s="5"/>
      <c r="K202" s="5"/>
    </row>
    <row r="203" spans="5:11">
      <c r="E203" s="5"/>
      <c r="F203" s="5"/>
      <c r="G203" s="5"/>
      <c r="H203" s="5"/>
      <c r="I203" s="5"/>
      <c r="J203" s="5"/>
      <c r="K203" s="5"/>
    </row>
    <row r="204" spans="5:11">
      <c r="E204" s="5"/>
      <c r="F204" s="5"/>
      <c r="G204" s="5"/>
      <c r="H204" s="5"/>
      <c r="I204" s="5"/>
      <c r="J204" s="5"/>
      <c r="K204" s="5"/>
    </row>
    <row r="205" spans="5:11">
      <c r="E205" s="5"/>
      <c r="F205" s="5"/>
      <c r="G205" s="5"/>
      <c r="H205" s="5"/>
      <c r="I205" s="5"/>
      <c r="J205" s="5"/>
      <c r="K205" s="5"/>
    </row>
    <row r="206" spans="5:11">
      <c r="E206" s="5"/>
      <c r="F206" s="5"/>
      <c r="G206" s="5"/>
      <c r="H206" s="5"/>
      <c r="I206" s="5"/>
      <c r="J206" s="5"/>
      <c r="K206" s="5"/>
    </row>
    <row r="207" spans="5:11">
      <c r="E207" s="5"/>
      <c r="F207" s="5"/>
      <c r="G207" s="5"/>
      <c r="H207" s="5"/>
      <c r="I207" s="5"/>
      <c r="J207" s="5"/>
      <c r="K207" s="5"/>
    </row>
    <row r="208" spans="5:11">
      <c r="E208" s="5"/>
      <c r="F208" s="5"/>
      <c r="G208" s="5"/>
      <c r="H208" s="5"/>
      <c r="I208" s="5"/>
      <c r="J208" s="5"/>
      <c r="K208" s="5"/>
    </row>
    <row r="209" spans="5:11">
      <c r="E209" s="5"/>
      <c r="F209" s="5"/>
      <c r="G209" s="5"/>
      <c r="H209" s="5"/>
      <c r="I209" s="5"/>
      <c r="J209" s="5"/>
      <c r="K209" s="5"/>
    </row>
    <row r="210" spans="5:11">
      <c r="E210" s="5"/>
      <c r="F210" s="5"/>
      <c r="G210" s="5"/>
      <c r="H210" s="5"/>
      <c r="I210" s="5"/>
      <c r="J210" s="5"/>
      <c r="K210" s="5"/>
    </row>
    <row r="211" spans="5:11">
      <c r="E211" s="5"/>
      <c r="F211" s="5"/>
      <c r="G211" s="5"/>
      <c r="H211" s="5"/>
      <c r="I211" s="5"/>
      <c r="J211" s="5"/>
      <c r="K211" s="5"/>
    </row>
    <row r="212" spans="5:11">
      <c r="E212" s="5"/>
      <c r="F212" s="5"/>
      <c r="G212" s="5"/>
      <c r="H212" s="5"/>
      <c r="I212" s="5"/>
      <c r="J212" s="5"/>
      <c r="K212" s="5"/>
    </row>
    <row r="213" spans="5:11">
      <c r="E213" s="5"/>
      <c r="F213" s="5"/>
      <c r="G213" s="5"/>
      <c r="H213" s="5"/>
      <c r="I213" s="5"/>
      <c r="J213" s="5"/>
      <c r="K213" s="5"/>
    </row>
    <row r="214" spans="5:11">
      <c r="E214" s="5"/>
      <c r="F214" s="5"/>
      <c r="G214" s="5"/>
      <c r="H214" s="5"/>
      <c r="I214" s="5"/>
      <c r="J214" s="5"/>
      <c r="K214" s="5"/>
    </row>
    <row r="215" spans="5:11">
      <c r="E215" s="5"/>
      <c r="F215" s="5"/>
      <c r="G215" s="5"/>
      <c r="H215" s="5"/>
      <c r="I215" s="5"/>
      <c r="J215" s="5"/>
      <c r="K215" s="5"/>
    </row>
    <row r="216" spans="5:11">
      <c r="E216" s="5"/>
      <c r="F216" s="5"/>
      <c r="G216" s="5"/>
      <c r="H216" s="5"/>
      <c r="I216" s="5"/>
      <c r="J216" s="5"/>
      <c r="K216" s="5"/>
    </row>
    <row r="217" spans="5:11">
      <c r="E217" s="5"/>
      <c r="F217" s="5"/>
      <c r="G217" s="5"/>
      <c r="H217" s="5"/>
      <c r="I217" s="5"/>
      <c r="J217" s="5"/>
      <c r="K217" s="5"/>
    </row>
    <row r="218" spans="5:11">
      <c r="E218" s="5"/>
      <c r="F218" s="5"/>
      <c r="G218" s="5"/>
      <c r="H218" s="5"/>
      <c r="I218" s="5"/>
      <c r="J218" s="5"/>
      <c r="K218" s="5"/>
    </row>
    <row r="219" spans="5:11">
      <c r="E219" s="5"/>
      <c r="F219" s="5"/>
      <c r="G219" s="5"/>
      <c r="H219" s="5"/>
      <c r="I219" s="5"/>
      <c r="J219" s="5"/>
      <c r="K219" s="5"/>
    </row>
    <row r="220" spans="5:11">
      <c r="E220" s="5"/>
      <c r="F220" s="5"/>
      <c r="G220" s="5"/>
      <c r="H220" s="5"/>
      <c r="I220" s="5"/>
      <c r="J220" s="5"/>
      <c r="K220" s="5"/>
    </row>
    <row r="221" spans="5:11">
      <c r="E221" s="5"/>
      <c r="F221" s="5"/>
      <c r="G221" s="5"/>
      <c r="H221" s="5"/>
      <c r="I221" s="5"/>
      <c r="J221" s="5"/>
      <c r="K221" s="5"/>
    </row>
    <row r="222" spans="5:11">
      <c r="E222" s="5"/>
      <c r="F222" s="5"/>
      <c r="G222" s="5"/>
      <c r="H222" s="5"/>
      <c r="I222" s="5"/>
      <c r="J222" s="5"/>
      <c r="K222" s="5"/>
    </row>
    <row r="223" spans="5:11">
      <c r="E223" s="5"/>
      <c r="F223" s="5"/>
      <c r="G223" s="5"/>
      <c r="H223" s="5"/>
      <c r="I223" s="5"/>
      <c r="J223" s="5"/>
      <c r="K223" s="5"/>
    </row>
    <row r="224" spans="5:11">
      <c r="E224" s="5"/>
      <c r="F224" s="5"/>
      <c r="G224" s="5"/>
      <c r="H224" s="5"/>
      <c r="I224" s="5"/>
      <c r="J224" s="5"/>
      <c r="K224" s="5"/>
    </row>
    <row r="225" spans="5:11">
      <c r="E225" s="5"/>
      <c r="F225" s="5"/>
      <c r="G225" s="5"/>
      <c r="H225" s="5"/>
      <c r="I225" s="5"/>
      <c r="J225" s="5"/>
      <c r="K225" s="5"/>
    </row>
    <row r="226" spans="5:11">
      <c r="E226" s="5"/>
      <c r="F226" s="5"/>
      <c r="G226" s="5"/>
      <c r="H226" s="5"/>
      <c r="I226" s="5"/>
      <c r="J226" s="5"/>
      <c r="K226" s="5"/>
    </row>
    <row r="227" spans="5:11">
      <c r="E227" s="5"/>
      <c r="F227" s="5"/>
      <c r="G227" s="5"/>
      <c r="H227" s="5"/>
      <c r="I227" s="5"/>
      <c r="J227" s="5"/>
      <c r="K227" s="5"/>
    </row>
    <row r="228" spans="5:11">
      <c r="E228" s="5"/>
      <c r="F228" s="5"/>
      <c r="G228" s="5"/>
      <c r="H228" s="5"/>
      <c r="I228" s="5"/>
      <c r="J228" s="5"/>
      <c r="K228" s="5"/>
    </row>
    <row r="229" spans="5:11">
      <c r="E229" s="5"/>
      <c r="F229" s="5"/>
      <c r="G229" s="5"/>
      <c r="H229" s="5"/>
      <c r="I229" s="5"/>
      <c r="J229" s="5"/>
      <c r="K229" s="5"/>
    </row>
    <row r="230" spans="5:11">
      <c r="E230" s="5"/>
      <c r="F230" s="5"/>
      <c r="G230" s="5"/>
      <c r="H230" s="5"/>
      <c r="I230" s="5"/>
      <c r="J230" s="5"/>
      <c r="K230" s="5"/>
    </row>
    <row r="231" spans="5:11">
      <c r="E231" s="5"/>
      <c r="F231" s="5"/>
      <c r="G231" s="5"/>
      <c r="H231" s="5"/>
      <c r="I231" s="5"/>
      <c r="J231" s="5"/>
      <c r="K231" s="5"/>
    </row>
    <row r="232" spans="5:11">
      <c r="E232" s="5"/>
      <c r="F232" s="5"/>
      <c r="G232" s="5"/>
      <c r="H232" s="5"/>
      <c r="I232" s="5"/>
      <c r="J232" s="5"/>
      <c r="K232" s="5"/>
    </row>
    <row r="233" spans="5:11">
      <c r="E233" s="5"/>
      <c r="F233" s="5"/>
      <c r="G233" s="5"/>
      <c r="H233" s="5"/>
      <c r="I233" s="5"/>
      <c r="J233" s="5"/>
      <c r="K233" s="5"/>
    </row>
    <row r="234" spans="5:11">
      <c r="E234" s="5"/>
      <c r="F234" s="5"/>
      <c r="G234" s="5"/>
      <c r="H234" s="5"/>
      <c r="I234" s="5"/>
      <c r="J234" s="5"/>
      <c r="K234" s="5"/>
    </row>
    <row r="235" spans="5:11">
      <c r="E235" s="5"/>
      <c r="F235" s="5"/>
      <c r="G235" s="5"/>
      <c r="H235" s="5"/>
      <c r="I235" s="5"/>
      <c r="J235" s="5"/>
      <c r="K235" s="5"/>
    </row>
    <row r="236" spans="5:11">
      <c r="E236" s="5"/>
      <c r="F236" s="5"/>
      <c r="G236" s="5"/>
      <c r="H236" s="5"/>
      <c r="I236" s="5"/>
      <c r="J236" s="5"/>
      <c r="K236" s="5"/>
    </row>
    <row r="237" spans="5:11">
      <c r="E237" s="5"/>
      <c r="F237" s="5"/>
      <c r="G237" s="5"/>
      <c r="H237" s="5"/>
      <c r="I237" s="5"/>
      <c r="J237" s="5"/>
      <c r="K237" s="5"/>
    </row>
    <row r="238" spans="5:11">
      <c r="E238" s="5"/>
      <c r="F238" s="5"/>
      <c r="G238" s="5"/>
      <c r="H238" s="5"/>
      <c r="I238" s="5"/>
      <c r="J238" s="5"/>
      <c r="K238" s="5"/>
    </row>
    <row r="239" spans="5:11">
      <c r="E239" s="5"/>
      <c r="F239" s="5"/>
      <c r="G239" s="5"/>
      <c r="H239" s="5"/>
      <c r="I239" s="5"/>
      <c r="J239" s="5"/>
      <c r="K239" s="5"/>
    </row>
    <row r="240" spans="5:11">
      <c r="E240" s="5"/>
      <c r="F240" s="5"/>
      <c r="G240" s="5"/>
      <c r="H240" s="5"/>
      <c r="I240" s="5"/>
      <c r="J240" s="5"/>
      <c r="K240" s="5"/>
    </row>
    <row r="241" spans="5:11">
      <c r="E241" s="5"/>
      <c r="F241" s="5"/>
      <c r="G241" s="5"/>
      <c r="H241" s="5"/>
      <c r="I241" s="5"/>
      <c r="J241" s="5"/>
      <c r="K241" s="5"/>
    </row>
    <row r="242" spans="5:11">
      <c r="E242" s="5"/>
      <c r="F242" s="5"/>
      <c r="G242" s="5"/>
      <c r="H242" s="5"/>
      <c r="I242" s="5"/>
      <c r="J242" s="5"/>
      <c r="K242" s="5"/>
    </row>
    <row r="243" spans="5:11">
      <c r="E243" s="5"/>
      <c r="F243" s="5"/>
      <c r="G243" s="5"/>
      <c r="H243" s="5"/>
      <c r="I243" s="5"/>
      <c r="J243" s="5"/>
      <c r="K243" s="5"/>
    </row>
    <row r="244" spans="5:11">
      <c r="E244" s="5"/>
      <c r="F244" s="5"/>
      <c r="G244" s="5"/>
      <c r="H244" s="5"/>
      <c r="I244" s="5"/>
      <c r="J244" s="5"/>
      <c r="K244" s="5"/>
    </row>
    <row r="245" spans="5:11">
      <c r="E245" s="5"/>
      <c r="F245" s="5"/>
      <c r="G245" s="5"/>
      <c r="H245" s="5"/>
      <c r="I245" s="5"/>
      <c r="J245" s="5"/>
      <c r="K245" s="5"/>
    </row>
    <row r="246" spans="5:11">
      <c r="E246" s="5"/>
      <c r="F246" s="5"/>
      <c r="G246" s="5"/>
      <c r="H246" s="5"/>
      <c r="I246" s="5"/>
      <c r="J246" s="5"/>
      <c r="K246" s="5"/>
    </row>
    <row r="247" spans="5:11">
      <c r="E247" s="5"/>
      <c r="F247" s="5"/>
      <c r="G247" s="5"/>
      <c r="H247" s="5"/>
      <c r="I247" s="5"/>
      <c r="J247" s="5"/>
      <c r="K247" s="5"/>
    </row>
    <row r="248" spans="5:11">
      <c r="E248" s="5"/>
      <c r="F248" s="5"/>
      <c r="G248" s="5"/>
      <c r="H248" s="5"/>
      <c r="I248" s="5"/>
      <c r="J248" s="5"/>
      <c r="K248" s="5"/>
    </row>
    <row r="249" spans="5:11">
      <c r="E249" s="5"/>
      <c r="F249" s="5"/>
      <c r="G249" s="5"/>
      <c r="H249" s="5"/>
      <c r="I249" s="5"/>
      <c r="J249" s="5"/>
      <c r="K249" s="5"/>
    </row>
    <row r="250" spans="5:11">
      <c r="E250" s="5"/>
      <c r="F250" s="5"/>
      <c r="G250" s="5"/>
      <c r="H250" s="5"/>
      <c r="I250" s="5"/>
      <c r="J250" s="5"/>
      <c r="K250" s="5"/>
    </row>
    <row r="251" spans="5:11">
      <c r="E251" s="5"/>
      <c r="F251" s="5"/>
      <c r="G251" s="5"/>
      <c r="H251" s="5"/>
      <c r="I251" s="5"/>
      <c r="J251" s="5"/>
      <c r="K251" s="5"/>
    </row>
    <row r="252" spans="5:11">
      <c r="E252" s="5"/>
      <c r="F252" s="5"/>
      <c r="G252" s="5"/>
      <c r="H252" s="5"/>
      <c r="I252" s="5"/>
      <c r="J252" s="5"/>
      <c r="K252" s="5"/>
    </row>
    <row r="253" spans="5:11">
      <c r="E253" s="5"/>
      <c r="F253" s="5"/>
      <c r="G253" s="5"/>
      <c r="H253" s="5"/>
      <c r="I253" s="5"/>
      <c r="J253" s="5"/>
      <c r="K253" s="5"/>
    </row>
    <row r="254" spans="5:11">
      <c r="E254" s="5"/>
      <c r="F254" s="5"/>
      <c r="G254" s="5"/>
      <c r="H254" s="5"/>
      <c r="I254" s="5"/>
      <c r="J254" s="5"/>
      <c r="K254" s="5"/>
    </row>
    <row r="255" spans="5:11">
      <c r="E255" s="5"/>
      <c r="F255" s="5"/>
      <c r="G255" s="5"/>
      <c r="H255" s="5"/>
      <c r="I255" s="5"/>
      <c r="J255" s="5"/>
      <c r="K255" s="5"/>
    </row>
    <row r="256" spans="5:11">
      <c r="E256" s="5"/>
      <c r="F256" s="5"/>
      <c r="G256" s="5"/>
      <c r="H256" s="5"/>
      <c r="I256" s="5"/>
      <c r="J256" s="5"/>
      <c r="K256" s="5"/>
    </row>
    <row r="257" spans="5:11">
      <c r="E257" s="5"/>
      <c r="F257" s="5"/>
      <c r="G257" s="5"/>
      <c r="H257" s="5"/>
      <c r="I257" s="5"/>
      <c r="J257" s="5"/>
      <c r="K257" s="5"/>
    </row>
    <row r="258" spans="5:11">
      <c r="E258" s="5"/>
      <c r="F258" s="5"/>
      <c r="G258" s="5"/>
      <c r="H258" s="5"/>
      <c r="I258" s="5"/>
      <c r="J258" s="5"/>
      <c r="K258" s="5"/>
    </row>
    <row r="259" spans="5:11">
      <c r="E259" s="5"/>
      <c r="F259" s="5"/>
      <c r="G259" s="5"/>
      <c r="H259" s="5"/>
      <c r="I259" s="5"/>
      <c r="J259" s="5"/>
      <c r="K259" s="5"/>
    </row>
    <row r="260" spans="5:11">
      <c r="E260" s="5"/>
      <c r="F260" s="5"/>
      <c r="G260" s="5"/>
      <c r="H260" s="5"/>
      <c r="I260" s="5"/>
      <c r="J260" s="5"/>
      <c r="K260" s="5"/>
    </row>
    <row r="261" spans="5:11">
      <c r="E261" s="5"/>
      <c r="F261" s="5"/>
      <c r="G261" s="5"/>
      <c r="H261" s="5"/>
      <c r="I261" s="5"/>
      <c r="J261" s="5"/>
      <c r="K261" s="5"/>
    </row>
    <row r="262" spans="5:11">
      <c r="E262" s="5"/>
      <c r="F262" s="5"/>
      <c r="G262" s="5"/>
      <c r="H262" s="5"/>
      <c r="I262" s="5"/>
      <c r="J262" s="5"/>
      <c r="K262" s="5"/>
    </row>
    <row r="263" spans="5:11">
      <c r="E263" s="5"/>
      <c r="F263" s="5"/>
      <c r="G263" s="5"/>
      <c r="H263" s="5"/>
      <c r="I263" s="5"/>
      <c r="J263" s="5"/>
      <c r="K263" s="5"/>
    </row>
    <row r="264" spans="5:11">
      <c r="E264" s="5"/>
      <c r="F264" s="5"/>
      <c r="G264" s="5"/>
      <c r="H264" s="5"/>
      <c r="I264" s="5"/>
      <c r="J264" s="5"/>
      <c r="K264" s="5"/>
    </row>
    <row r="265" spans="5:11">
      <c r="E265" s="5"/>
      <c r="F265" s="5"/>
      <c r="G265" s="5"/>
      <c r="H265" s="5"/>
      <c r="I265" s="5"/>
      <c r="J265" s="5"/>
      <c r="K265" s="5"/>
    </row>
    <row r="266" spans="5:11">
      <c r="E266" s="5"/>
      <c r="F266" s="5"/>
      <c r="G266" s="5"/>
      <c r="H266" s="5"/>
      <c r="I266" s="5"/>
      <c r="J266" s="5"/>
      <c r="K266" s="5"/>
    </row>
    <row r="267" spans="5:11">
      <c r="E267" s="5"/>
      <c r="F267" s="5"/>
      <c r="G267" s="5"/>
      <c r="H267" s="5"/>
      <c r="I267" s="5"/>
      <c r="J267" s="5"/>
      <c r="K267" s="5"/>
    </row>
    <row r="268" spans="5:11">
      <c r="E268" s="5"/>
      <c r="F268" s="5"/>
      <c r="G268" s="5"/>
      <c r="H268" s="5"/>
      <c r="I268" s="5"/>
      <c r="J268" s="5"/>
      <c r="K268" s="5"/>
    </row>
    <row r="269" spans="5:11">
      <c r="E269" s="5"/>
      <c r="F269" s="5"/>
      <c r="G269" s="5"/>
      <c r="H269" s="5"/>
      <c r="I269" s="5"/>
      <c r="J269" s="5"/>
      <c r="K269" s="5"/>
    </row>
    <row r="270" spans="5:11">
      <c r="E270" s="5"/>
      <c r="F270" s="5"/>
      <c r="G270" s="5"/>
      <c r="H270" s="5"/>
      <c r="I270" s="5"/>
      <c r="J270" s="5"/>
      <c r="K270" s="5"/>
    </row>
    <row r="271" spans="5:11">
      <c r="E271" s="5"/>
      <c r="F271" s="5"/>
      <c r="G271" s="5"/>
      <c r="H271" s="5"/>
      <c r="I271" s="5"/>
      <c r="J271" s="5"/>
      <c r="K271" s="5"/>
    </row>
    <row r="272" spans="5:11">
      <c r="E272" s="5"/>
      <c r="F272" s="5"/>
      <c r="G272" s="5"/>
      <c r="H272" s="5"/>
      <c r="I272" s="5"/>
      <c r="J272" s="5"/>
      <c r="K272" s="5"/>
    </row>
    <row r="273" spans="5:11">
      <c r="E273" s="5"/>
      <c r="F273" s="5"/>
      <c r="G273" s="5"/>
      <c r="H273" s="5"/>
      <c r="I273" s="5"/>
      <c r="J273" s="5"/>
      <c r="K273" s="5"/>
    </row>
    <row r="274" spans="5:11">
      <c r="E274" s="5"/>
      <c r="F274" s="5"/>
      <c r="G274" s="5"/>
      <c r="H274" s="5"/>
      <c r="I274" s="5"/>
      <c r="J274" s="5"/>
      <c r="K274" s="5"/>
    </row>
    <row r="275" spans="5:11">
      <c r="E275" s="5"/>
      <c r="F275" s="5"/>
      <c r="G275" s="5"/>
      <c r="H275" s="5"/>
      <c r="I275" s="5"/>
      <c r="J275" s="5"/>
      <c r="K275" s="5"/>
    </row>
    <row r="276" spans="5:11">
      <c r="E276" s="5"/>
      <c r="F276" s="5"/>
      <c r="G276" s="5"/>
      <c r="H276" s="5"/>
      <c r="I276" s="5"/>
      <c r="J276" s="5"/>
      <c r="K276" s="5"/>
    </row>
    <row r="277" spans="5:11">
      <c r="E277" s="5"/>
      <c r="F277" s="5"/>
      <c r="G277" s="5"/>
      <c r="H277" s="5"/>
      <c r="I277" s="5"/>
      <c r="J277" s="5"/>
      <c r="K277" s="5"/>
    </row>
    <row r="278" spans="5:11">
      <c r="E278" s="5"/>
      <c r="F278" s="5"/>
      <c r="G278" s="5"/>
      <c r="H278" s="5"/>
      <c r="I278" s="5"/>
      <c r="J278" s="5"/>
      <c r="K278" s="5"/>
    </row>
    <row r="279" spans="5:11">
      <c r="E279" s="5"/>
      <c r="F279" s="5"/>
      <c r="G279" s="5"/>
      <c r="H279" s="5"/>
      <c r="I279" s="5"/>
      <c r="J279" s="5"/>
      <c r="K279" s="5"/>
    </row>
    <row r="280" spans="5:11">
      <c r="E280" s="5"/>
      <c r="F280" s="5"/>
      <c r="G280" s="5"/>
      <c r="H280" s="5"/>
      <c r="I280" s="5"/>
      <c r="J280" s="5"/>
      <c r="K280" s="5"/>
    </row>
    <row r="281" spans="5:11">
      <c r="E281" s="5"/>
      <c r="F281" s="5"/>
      <c r="G281" s="5"/>
      <c r="H281" s="5"/>
      <c r="I281" s="5"/>
      <c r="J281" s="5"/>
      <c r="K281" s="5"/>
    </row>
    <row r="282" spans="5:11">
      <c r="E282" s="5"/>
      <c r="F282" s="5"/>
      <c r="G282" s="5"/>
      <c r="H282" s="5"/>
      <c r="I282" s="5"/>
      <c r="J282" s="5"/>
      <c r="K282" s="5"/>
    </row>
    <row r="283" spans="5:11">
      <c r="E283" s="5"/>
      <c r="F283" s="5"/>
      <c r="G283" s="5"/>
      <c r="H283" s="5"/>
      <c r="I283" s="5"/>
      <c r="J283" s="5"/>
      <c r="K283" s="5"/>
    </row>
    <row r="284" spans="5:11">
      <c r="E284" s="5"/>
      <c r="F284" s="5"/>
      <c r="G284" s="5"/>
      <c r="H284" s="5"/>
      <c r="I284" s="5"/>
      <c r="J284" s="5"/>
      <c r="K284" s="5"/>
    </row>
    <row r="285" spans="5:11">
      <c r="E285" s="5"/>
      <c r="F285" s="5"/>
      <c r="G285" s="5"/>
      <c r="H285" s="5"/>
      <c r="I285" s="5"/>
      <c r="J285" s="5"/>
      <c r="K285" s="5"/>
    </row>
    <row r="286" spans="5:11">
      <c r="E286" s="5"/>
      <c r="F286" s="5"/>
      <c r="G286" s="5"/>
      <c r="H286" s="5"/>
      <c r="I286" s="5"/>
      <c r="J286" s="5"/>
      <c r="K286" s="5"/>
    </row>
    <row r="287" spans="5:11">
      <c r="E287" s="5"/>
      <c r="F287" s="5"/>
      <c r="G287" s="5"/>
      <c r="H287" s="5"/>
      <c r="I287" s="5"/>
      <c r="J287" s="5"/>
      <c r="K287" s="5"/>
    </row>
    <row r="288" spans="5:11">
      <c r="E288" s="5"/>
      <c r="F288" s="5"/>
      <c r="G288" s="5"/>
      <c r="H288" s="5"/>
      <c r="I288" s="5"/>
      <c r="J288" s="5"/>
      <c r="K288" s="5"/>
    </row>
    <row r="289" spans="5:11">
      <c r="E289" s="5"/>
      <c r="F289" s="5"/>
      <c r="G289" s="5"/>
      <c r="H289" s="5"/>
      <c r="I289" s="5"/>
      <c r="J289" s="5"/>
      <c r="K289" s="5"/>
    </row>
    <row r="290" spans="5:11">
      <c r="E290" s="5"/>
      <c r="F290" s="5"/>
      <c r="G290" s="5"/>
      <c r="H290" s="5"/>
      <c r="I290" s="5"/>
      <c r="J290" s="5"/>
      <c r="K290" s="5"/>
    </row>
    <row r="291" spans="5:11">
      <c r="E291" s="5"/>
      <c r="F291" s="5"/>
      <c r="G291" s="5"/>
      <c r="H291" s="5"/>
      <c r="I291" s="5"/>
      <c r="J291" s="5"/>
      <c r="K291" s="5"/>
    </row>
    <row r="292" spans="5:11">
      <c r="E292" s="5"/>
      <c r="F292" s="5"/>
      <c r="G292" s="5"/>
      <c r="H292" s="5"/>
      <c r="I292" s="5"/>
      <c r="J292" s="5"/>
      <c r="K292" s="5"/>
    </row>
    <row r="293" spans="5:11">
      <c r="E293" s="5"/>
      <c r="F293" s="5"/>
      <c r="G293" s="5"/>
      <c r="H293" s="5"/>
      <c r="I293" s="5"/>
      <c r="J293" s="5"/>
      <c r="K293" s="5"/>
    </row>
    <row r="294" spans="5:11">
      <c r="E294" s="5"/>
      <c r="F294" s="5"/>
      <c r="G294" s="5"/>
      <c r="H294" s="5"/>
      <c r="I294" s="5"/>
      <c r="J294" s="5"/>
      <c r="K294" s="5"/>
    </row>
    <row r="295" spans="5:11">
      <c r="E295" s="5"/>
      <c r="F295" s="5"/>
      <c r="G295" s="5"/>
      <c r="H295" s="5"/>
      <c r="I295" s="5"/>
      <c r="J295" s="5"/>
      <c r="K295" s="5"/>
    </row>
    <row r="296" spans="5:11">
      <c r="E296" s="5"/>
      <c r="F296" s="5"/>
      <c r="G296" s="5"/>
      <c r="H296" s="5"/>
      <c r="I296" s="5"/>
      <c r="J296" s="5"/>
      <c r="K296" s="5"/>
    </row>
    <row r="297" spans="5:11">
      <c r="E297" s="5"/>
      <c r="F297" s="5"/>
      <c r="G297" s="5"/>
      <c r="H297" s="5"/>
      <c r="I297" s="5"/>
      <c r="J297" s="5"/>
      <c r="K297" s="5"/>
    </row>
    <row r="298" spans="5:11">
      <c r="E298" s="5"/>
      <c r="F298" s="5"/>
      <c r="G298" s="5"/>
      <c r="H298" s="5"/>
      <c r="I298" s="5"/>
      <c r="J298" s="5"/>
      <c r="K298" s="5"/>
    </row>
    <row r="299" spans="5:11">
      <c r="E299" s="5"/>
      <c r="F299" s="5"/>
      <c r="G299" s="5"/>
      <c r="H299" s="5"/>
      <c r="I299" s="5"/>
      <c r="J299" s="5"/>
      <c r="K299" s="5"/>
    </row>
    <row r="300" spans="5:11">
      <c r="E300" s="5"/>
      <c r="F300" s="5"/>
      <c r="G300" s="5"/>
      <c r="H300" s="5"/>
      <c r="I300" s="5"/>
      <c r="J300" s="5"/>
      <c r="K300" s="5"/>
    </row>
    <row r="301" spans="5:11">
      <c r="E301" s="5"/>
      <c r="F301" s="5"/>
      <c r="G301" s="5"/>
      <c r="H301" s="5"/>
      <c r="I301" s="5"/>
      <c r="J301" s="5"/>
      <c r="K301" s="5"/>
    </row>
    <row r="302" spans="5:11">
      <c r="E302" s="5"/>
      <c r="F302" s="5"/>
      <c r="G302" s="5"/>
      <c r="H302" s="5"/>
      <c r="I302" s="5"/>
      <c r="J302" s="5"/>
      <c r="K302" s="5"/>
    </row>
    <row r="303" spans="5:11">
      <c r="E303" s="5"/>
      <c r="F303" s="5"/>
      <c r="G303" s="5"/>
      <c r="H303" s="5"/>
      <c r="I303" s="5"/>
      <c r="J303" s="5"/>
      <c r="K303" s="5"/>
    </row>
    <row r="304" spans="5:11">
      <c r="E304" s="5"/>
      <c r="F304" s="5"/>
      <c r="G304" s="5"/>
      <c r="H304" s="5"/>
      <c r="I304" s="5"/>
      <c r="J304" s="5"/>
      <c r="K304" s="5"/>
    </row>
    <row r="305" spans="5:11">
      <c r="E305" s="5"/>
      <c r="F305" s="5"/>
      <c r="G305" s="5"/>
      <c r="H305" s="5"/>
      <c r="I305" s="5"/>
      <c r="J305" s="5"/>
      <c r="K305" s="5"/>
    </row>
    <row r="306" spans="5:11">
      <c r="E306" s="5"/>
      <c r="F306" s="5"/>
      <c r="G306" s="5"/>
      <c r="H306" s="5"/>
      <c r="I306" s="5"/>
      <c r="J306" s="5"/>
      <c r="K306" s="5"/>
    </row>
    <row r="307" spans="5:11">
      <c r="E307" s="5"/>
      <c r="F307" s="5"/>
      <c r="G307" s="5"/>
      <c r="H307" s="5"/>
      <c r="I307" s="5"/>
      <c r="J307" s="5"/>
      <c r="K307" s="5"/>
    </row>
    <row r="308" spans="5:11">
      <c r="E308" s="5"/>
      <c r="F308" s="5"/>
      <c r="G308" s="5"/>
      <c r="H308" s="5"/>
      <c r="I308" s="5"/>
      <c r="J308" s="5"/>
      <c r="K308" s="5"/>
    </row>
    <row r="309" spans="5:11">
      <c r="E309" s="5"/>
      <c r="F309" s="5"/>
      <c r="G309" s="5"/>
      <c r="H309" s="5"/>
      <c r="I309" s="5"/>
      <c r="J309" s="5"/>
      <c r="K309" s="5"/>
    </row>
    <row r="310" spans="5:11">
      <c r="E310" s="5"/>
      <c r="F310" s="5"/>
      <c r="G310" s="5"/>
      <c r="H310" s="5"/>
      <c r="I310" s="5"/>
      <c r="J310" s="5"/>
      <c r="K310" s="5"/>
    </row>
    <row r="311" spans="5:11">
      <c r="E311" s="5"/>
      <c r="F311" s="5"/>
      <c r="G311" s="5"/>
      <c r="H311" s="5"/>
      <c r="I311" s="5"/>
      <c r="J311" s="5"/>
      <c r="K311" s="5"/>
    </row>
    <row r="312" spans="5:11">
      <c r="E312" s="5"/>
      <c r="F312" s="5"/>
      <c r="G312" s="5"/>
      <c r="H312" s="5"/>
      <c r="I312" s="5"/>
      <c r="J312" s="5"/>
      <c r="K312" s="5"/>
    </row>
    <row r="313" spans="5:11">
      <c r="E313" s="5"/>
      <c r="F313" s="5"/>
      <c r="G313" s="5"/>
      <c r="H313" s="5"/>
      <c r="I313" s="5"/>
      <c r="J313" s="5"/>
      <c r="K313" s="5"/>
    </row>
    <row r="314" spans="5:11">
      <c r="E314" s="5"/>
      <c r="F314" s="5"/>
      <c r="G314" s="5"/>
      <c r="H314" s="5"/>
      <c r="I314" s="5"/>
      <c r="J314" s="5"/>
      <c r="K314" s="5"/>
    </row>
    <row r="315" spans="5:11">
      <c r="E315" s="5"/>
      <c r="F315" s="5"/>
      <c r="G315" s="5"/>
      <c r="H315" s="5"/>
      <c r="I315" s="5"/>
      <c r="J315" s="5"/>
      <c r="K315" s="5"/>
    </row>
    <row r="316" spans="5:11">
      <c r="E316" s="5"/>
      <c r="F316" s="5"/>
      <c r="G316" s="5"/>
      <c r="H316" s="5"/>
      <c r="I316" s="5"/>
      <c r="J316" s="5"/>
      <c r="K316" s="5"/>
    </row>
    <row r="317" spans="5:11">
      <c r="E317" s="5"/>
      <c r="F317" s="5"/>
      <c r="G317" s="5"/>
      <c r="H317" s="5"/>
      <c r="I317" s="5"/>
      <c r="J317" s="5"/>
      <c r="K317" s="5"/>
    </row>
    <row r="318" spans="5:11">
      <c r="E318" s="5"/>
      <c r="F318" s="5"/>
      <c r="G318" s="5"/>
      <c r="H318" s="5"/>
      <c r="I318" s="5"/>
      <c r="J318" s="5"/>
      <c r="K318" s="5"/>
    </row>
    <row r="319" spans="5:11">
      <c r="E319" s="5"/>
      <c r="F319" s="5"/>
      <c r="G319" s="5"/>
      <c r="H319" s="5"/>
      <c r="I319" s="5"/>
      <c r="J319" s="5"/>
      <c r="K319" s="5"/>
    </row>
    <row r="320" spans="5:11">
      <c r="E320" s="5"/>
      <c r="F320" s="5"/>
      <c r="G320" s="5"/>
      <c r="H320" s="5"/>
      <c r="I320" s="5"/>
      <c r="J320" s="5"/>
      <c r="K320" s="5"/>
    </row>
    <row r="321" spans="5:11">
      <c r="E321" s="5"/>
      <c r="F321" s="5"/>
      <c r="G321" s="5"/>
      <c r="H321" s="5"/>
      <c r="I321" s="5"/>
      <c r="J321" s="5"/>
      <c r="K321" s="5"/>
    </row>
    <row r="322" spans="5:11">
      <c r="E322" s="5"/>
      <c r="F322" s="5"/>
      <c r="G322" s="5"/>
      <c r="H322" s="5"/>
      <c r="I322" s="5"/>
      <c r="J322" s="5"/>
      <c r="K322" s="5"/>
    </row>
    <row r="323" spans="5:11">
      <c r="E323" s="5"/>
      <c r="F323" s="5"/>
      <c r="G323" s="5"/>
      <c r="H323" s="5"/>
      <c r="I323" s="5"/>
      <c r="J323" s="5"/>
      <c r="K323" s="5"/>
    </row>
    <row r="324" spans="5:11">
      <c r="E324" s="5"/>
      <c r="F324" s="5"/>
      <c r="G324" s="5"/>
      <c r="H324" s="5"/>
      <c r="I324" s="5"/>
      <c r="J324" s="5"/>
      <c r="K324" s="5"/>
    </row>
    <row r="325" spans="5:11">
      <c r="E325" s="5"/>
      <c r="F325" s="5"/>
      <c r="G325" s="5"/>
      <c r="H325" s="5"/>
      <c r="I325" s="5"/>
      <c r="J325" s="5"/>
      <c r="K325" s="5"/>
    </row>
    <row r="326" spans="5:11">
      <c r="E326" s="5"/>
      <c r="F326" s="5"/>
      <c r="G326" s="5"/>
      <c r="H326" s="5"/>
      <c r="I326" s="5"/>
      <c r="J326" s="5"/>
      <c r="K326" s="5"/>
    </row>
    <row r="327" spans="5:11">
      <c r="E327" s="5"/>
      <c r="F327" s="5"/>
      <c r="G327" s="5"/>
      <c r="H327" s="5"/>
      <c r="I327" s="5"/>
      <c r="J327" s="5"/>
      <c r="K327" s="5"/>
    </row>
    <row r="328" spans="5:11">
      <c r="E328" s="5"/>
      <c r="F328" s="5"/>
      <c r="G328" s="5"/>
      <c r="H328" s="5"/>
      <c r="I328" s="5"/>
      <c r="J328" s="5"/>
      <c r="K328" s="5"/>
    </row>
    <row r="329" spans="5:11">
      <c r="E329" s="5"/>
      <c r="F329" s="5"/>
      <c r="G329" s="5"/>
      <c r="H329" s="5"/>
      <c r="I329" s="5"/>
      <c r="J329" s="5"/>
      <c r="K329" s="5"/>
    </row>
    <row r="330" spans="5:11">
      <c r="E330" s="5"/>
      <c r="F330" s="5"/>
      <c r="G330" s="5"/>
      <c r="H330" s="5"/>
      <c r="I330" s="5"/>
      <c r="J330" s="5"/>
      <c r="K330" s="5"/>
    </row>
    <row r="331" spans="5:11">
      <c r="E331" s="5"/>
      <c r="F331" s="5"/>
      <c r="G331" s="5"/>
      <c r="H331" s="5"/>
      <c r="I331" s="5"/>
      <c r="J331" s="5"/>
      <c r="K331" s="5"/>
    </row>
    <row r="332" spans="5:11">
      <c r="E332" s="5"/>
      <c r="F332" s="5"/>
      <c r="G332" s="5"/>
      <c r="H332" s="5"/>
      <c r="I332" s="5"/>
      <c r="J332" s="5"/>
      <c r="K332" s="5"/>
    </row>
    <row r="333" spans="5:11">
      <c r="E333" s="5"/>
      <c r="F333" s="5"/>
      <c r="G333" s="5"/>
      <c r="H333" s="5"/>
      <c r="I333" s="5"/>
      <c r="J333" s="5"/>
      <c r="K333" s="5"/>
    </row>
    <row r="334" spans="5:11">
      <c r="E334" s="5"/>
      <c r="F334" s="5"/>
      <c r="G334" s="5"/>
      <c r="H334" s="5"/>
      <c r="I334" s="5"/>
      <c r="J334" s="5"/>
      <c r="K334" s="5"/>
    </row>
    <row r="335" spans="5:11">
      <c r="E335" s="5"/>
      <c r="F335" s="5"/>
      <c r="G335" s="5"/>
      <c r="H335" s="5"/>
      <c r="I335" s="5"/>
      <c r="J335" s="5"/>
      <c r="K335" s="5"/>
    </row>
    <row r="336" spans="5:11">
      <c r="E336" s="5"/>
      <c r="F336" s="5"/>
      <c r="G336" s="5"/>
      <c r="H336" s="5"/>
      <c r="I336" s="5"/>
      <c r="J336" s="5"/>
      <c r="K336" s="5"/>
    </row>
    <row r="337" spans="5:11">
      <c r="E337" s="5"/>
      <c r="F337" s="5"/>
      <c r="G337" s="5"/>
      <c r="H337" s="5"/>
      <c r="I337" s="5"/>
      <c r="J337" s="5"/>
      <c r="K337" s="5"/>
    </row>
    <row r="338" spans="5:11">
      <c r="E338" s="5"/>
      <c r="F338" s="5"/>
      <c r="G338" s="5"/>
      <c r="H338" s="5"/>
      <c r="I338" s="5"/>
      <c r="J338" s="5"/>
      <c r="K338" s="5"/>
    </row>
    <row r="339" spans="5:11">
      <c r="E339" s="5"/>
      <c r="F339" s="5"/>
      <c r="G339" s="5"/>
      <c r="H339" s="5"/>
      <c r="I339" s="5"/>
      <c r="J339" s="5"/>
      <c r="K339" s="5"/>
    </row>
    <row r="340" spans="5:11">
      <c r="E340" s="5"/>
      <c r="F340" s="5"/>
      <c r="G340" s="5"/>
      <c r="H340" s="5"/>
      <c r="I340" s="5"/>
      <c r="J340" s="5"/>
      <c r="K340" s="5"/>
    </row>
    <row r="341" spans="5:11">
      <c r="E341" s="5"/>
      <c r="F341" s="5"/>
      <c r="G341" s="5"/>
      <c r="H341" s="5"/>
      <c r="I341" s="5"/>
      <c r="J341" s="5"/>
      <c r="K341" s="5"/>
    </row>
    <row r="342" spans="5:11">
      <c r="E342" s="5"/>
      <c r="F342" s="5"/>
      <c r="G342" s="5"/>
      <c r="H342" s="5"/>
      <c r="I342" s="5"/>
      <c r="J342" s="5"/>
      <c r="K342" s="5"/>
    </row>
    <row r="343" spans="5:11">
      <c r="E343" s="5"/>
      <c r="F343" s="5"/>
      <c r="G343" s="5"/>
      <c r="H343" s="5"/>
      <c r="I343" s="5"/>
      <c r="J343" s="5"/>
      <c r="K343" s="5"/>
    </row>
    <row r="344" spans="5:11">
      <c r="E344" s="5"/>
      <c r="F344" s="5"/>
      <c r="G344" s="5"/>
      <c r="H344" s="5"/>
      <c r="I344" s="5"/>
      <c r="J344" s="5"/>
      <c r="K344" s="5"/>
    </row>
    <row r="345" spans="5:11">
      <c r="E345" s="5"/>
      <c r="F345" s="5"/>
      <c r="G345" s="5"/>
      <c r="H345" s="5"/>
      <c r="I345" s="5"/>
      <c r="J345" s="5"/>
      <c r="K345" s="5"/>
    </row>
    <row r="346" spans="5:11">
      <c r="E346" s="5"/>
      <c r="F346" s="5"/>
      <c r="G346" s="5"/>
      <c r="H346" s="5"/>
      <c r="I346" s="5"/>
      <c r="J346" s="5"/>
      <c r="K346" s="5"/>
    </row>
    <row r="347" spans="5:11">
      <c r="E347" s="5"/>
      <c r="F347" s="5"/>
      <c r="G347" s="5"/>
      <c r="H347" s="5"/>
      <c r="I347" s="5"/>
      <c r="J347" s="5"/>
      <c r="K347" s="5"/>
    </row>
    <row r="348" spans="5:11">
      <c r="E348" s="5"/>
      <c r="F348" s="5"/>
      <c r="G348" s="5"/>
      <c r="H348" s="5"/>
      <c r="I348" s="5"/>
      <c r="J348" s="5"/>
      <c r="K348" s="5"/>
    </row>
    <row r="349" spans="5:11">
      <c r="E349" s="5"/>
      <c r="F349" s="5"/>
      <c r="G349" s="5"/>
      <c r="H349" s="5"/>
      <c r="I349" s="5"/>
      <c r="J349" s="5"/>
      <c r="K349" s="5"/>
    </row>
    <row r="350" spans="5:11">
      <c r="E350" s="5"/>
      <c r="F350" s="5"/>
      <c r="G350" s="5"/>
      <c r="H350" s="5"/>
      <c r="I350" s="5"/>
      <c r="J350" s="5"/>
      <c r="K350" s="5"/>
    </row>
    <row r="351" spans="5:11">
      <c r="E351" s="5"/>
      <c r="F351" s="5"/>
      <c r="G351" s="5"/>
      <c r="H351" s="5"/>
      <c r="I351" s="5"/>
      <c r="J351" s="5"/>
      <c r="K351" s="5"/>
    </row>
    <row r="352" spans="5:11">
      <c r="E352" s="5"/>
      <c r="F352" s="5"/>
      <c r="G352" s="5"/>
      <c r="H352" s="5"/>
      <c r="I352" s="5"/>
      <c r="J352" s="5"/>
      <c r="K352" s="5"/>
    </row>
    <row r="353" spans="5:11">
      <c r="E353" s="5"/>
      <c r="F353" s="5"/>
      <c r="G353" s="5"/>
      <c r="H353" s="5"/>
      <c r="I353" s="5"/>
      <c r="J353" s="5"/>
      <c r="K353" s="5"/>
    </row>
    <row r="354" spans="5:11">
      <c r="E354" s="5"/>
      <c r="F354" s="5"/>
      <c r="G354" s="5"/>
      <c r="H354" s="5"/>
      <c r="I354" s="5"/>
      <c r="J354" s="5"/>
      <c r="K354" s="5"/>
    </row>
    <row r="355" spans="5:11">
      <c r="E355" s="5"/>
      <c r="F355" s="5"/>
      <c r="G355" s="5"/>
      <c r="H355" s="5"/>
      <c r="I355" s="5"/>
      <c r="J355" s="5"/>
      <c r="K355" s="5"/>
    </row>
    <row r="356" spans="5:11">
      <c r="E356" s="5"/>
      <c r="F356" s="5"/>
      <c r="G356" s="5"/>
      <c r="H356" s="5"/>
      <c r="I356" s="5"/>
      <c r="J356" s="5"/>
      <c r="K356" s="5"/>
    </row>
    <row r="357" spans="5:11">
      <c r="E357" s="5"/>
      <c r="F357" s="5"/>
      <c r="G357" s="5"/>
      <c r="H357" s="5"/>
      <c r="I357" s="5"/>
      <c r="J357" s="5"/>
      <c r="K357" s="5"/>
    </row>
    <row r="358" spans="5:11">
      <c r="E358" s="5"/>
      <c r="F358" s="5"/>
      <c r="G358" s="5"/>
      <c r="H358" s="5"/>
      <c r="I358" s="5"/>
      <c r="J358" s="5"/>
      <c r="K358" s="5"/>
    </row>
    <row r="359" spans="5:11">
      <c r="E359" s="5"/>
      <c r="F359" s="5"/>
      <c r="G359" s="5"/>
      <c r="H359" s="5"/>
      <c r="I359" s="5"/>
      <c r="J359" s="5"/>
      <c r="K359" s="5"/>
    </row>
    <row r="360" spans="5:11">
      <c r="E360" s="5"/>
      <c r="F360" s="5"/>
      <c r="G360" s="5"/>
      <c r="H360" s="5"/>
      <c r="I360" s="5"/>
      <c r="J360" s="5"/>
      <c r="K360" s="5"/>
    </row>
    <row r="361" spans="5:11">
      <c r="E361" s="5"/>
      <c r="F361" s="5"/>
      <c r="G361" s="5"/>
      <c r="H361" s="5"/>
      <c r="I361" s="5"/>
      <c r="J361" s="5"/>
      <c r="K361" s="5"/>
    </row>
    <row r="362" spans="5:11">
      <c r="E362" s="5"/>
      <c r="F362" s="5"/>
      <c r="G362" s="5"/>
      <c r="H362" s="5"/>
      <c r="I362" s="5"/>
      <c r="J362" s="5"/>
      <c r="K362" s="5"/>
    </row>
    <row r="363" spans="5:11">
      <c r="E363" s="5"/>
      <c r="F363" s="5"/>
      <c r="G363" s="5"/>
      <c r="H363" s="5"/>
      <c r="I363" s="5"/>
      <c r="J363" s="5"/>
      <c r="K363" s="5"/>
    </row>
    <row r="364" spans="5:11">
      <c r="E364" s="5"/>
      <c r="F364" s="5"/>
      <c r="G364" s="5"/>
      <c r="H364" s="5"/>
      <c r="I364" s="5"/>
      <c r="J364" s="5"/>
      <c r="K364" s="5"/>
    </row>
    <row r="365" spans="5:11">
      <c r="E365" s="5"/>
      <c r="F365" s="5"/>
      <c r="G365" s="5"/>
      <c r="H365" s="5"/>
      <c r="I365" s="5"/>
      <c r="J365" s="5"/>
      <c r="K365" s="5"/>
    </row>
    <row r="366" spans="5:11">
      <c r="E366" s="5"/>
      <c r="F366" s="5"/>
      <c r="G366" s="5"/>
      <c r="H366" s="5"/>
      <c r="I366" s="5"/>
      <c r="J366" s="5"/>
      <c r="K366" s="5"/>
    </row>
    <row r="367" spans="5:11">
      <c r="E367" s="5"/>
      <c r="F367" s="5"/>
      <c r="G367" s="5"/>
      <c r="H367" s="5"/>
      <c r="I367" s="5"/>
      <c r="J367" s="5"/>
      <c r="K367" s="5"/>
    </row>
    <row r="368" spans="5:11">
      <c r="E368" s="5"/>
      <c r="F368" s="5"/>
      <c r="G368" s="5"/>
      <c r="H368" s="5"/>
      <c r="I368" s="5"/>
      <c r="J368" s="5"/>
      <c r="K368" s="5"/>
    </row>
    <row r="369" spans="5:11">
      <c r="E369" s="5"/>
      <c r="F369" s="5"/>
      <c r="G369" s="5"/>
      <c r="H369" s="5"/>
      <c r="I369" s="5"/>
      <c r="J369" s="5"/>
      <c r="K369" s="5"/>
    </row>
    <row r="370" spans="5:11">
      <c r="E370" s="5"/>
      <c r="F370" s="5"/>
      <c r="G370" s="5"/>
      <c r="H370" s="5"/>
      <c r="I370" s="5"/>
      <c r="J370" s="5"/>
      <c r="K370" s="5"/>
    </row>
    <row r="371" spans="5:11">
      <c r="E371" s="5"/>
      <c r="F371" s="5"/>
      <c r="G371" s="5"/>
      <c r="H371" s="5"/>
      <c r="I371" s="5"/>
      <c r="J371" s="5"/>
      <c r="K371" s="5"/>
    </row>
    <row r="372" spans="5:11">
      <c r="E372" s="5"/>
      <c r="F372" s="5"/>
      <c r="G372" s="5"/>
      <c r="H372" s="5"/>
      <c r="I372" s="5"/>
      <c r="J372" s="5"/>
      <c r="K372" s="5"/>
    </row>
    <row r="373" spans="5:11">
      <c r="E373" s="5"/>
      <c r="F373" s="5"/>
      <c r="G373" s="5"/>
      <c r="H373" s="5"/>
      <c r="I373" s="5"/>
      <c r="J373" s="5"/>
      <c r="K373" s="5"/>
    </row>
    <row r="374" spans="5:11">
      <c r="E374" s="5"/>
      <c r="F374" s="5"/>
      <c r="G374" s="5"/>
      <c r="H374" s="5"/>
      <c r="I374" s="5"/>
      <c r="J374" s="5"/>
      <c r="K374" s="5"/>
    </row>
    <row r="375" spans="5:11">
      <c r="E375" s="5"/>
      <c r="F375" s="5"/>
      <c r="G375" s="5"/>
      <c r="H375" s="5"/>
      <c r="I375" s="5"/>
      <c r="J375" s="5"/>
      <c r="K375" s="5"/>
    </row>
    <row r="376" spans="5:11">
      <c r="E376" s="5"/>
      <c r="F376" s="5"/>
      <c r="G376" s="5"/>
      <c r="H376" s="5"/>
      <c r="I376" s="5"/>
      <c r="J376" s="5"/>
      <c r="K376" s="5"/>
    </row>
    <row r="377" spans="5:11">
      <c r="E377" s="5"/>
      <c r="F377" s="5"/>
      <c r="G377" s="5"/>
      <c r="H377" s="5"/>
      <c r="I377" s="5"/>
      <c r="J377" s="5"/>
      <c r="K377" s="5"/>
    </row>
    <row r="378" spans="5:11">
      <c r="E378" s="5"/>
      <c r="F378" s="5"/>
      <c r="G378" s="5"/>
      <c r="H378" s="5"/>
      <c r="I378" s="5"/>
      <c r="J378" s="5"/>
      <c r="K378" s="5"/>
    </row>
    <row r="379" spans="5:11">
      <c r="E379" s="5"/>
      <c r="F379" s="5"/>
      <c r="G379" s="5"/>
      <c r="H379" s="5"/>
      <c r="I379" s="5"/>
      <c r="J379" s="5"/>
      <c r="K379" s="5"/>
    </row>
    <row r="380" spans="5:11">
      <c r="E380" s="5"/>
      <c r="F380" s="5"/>
      <c r="G380" s="5"/>
      <c r="H380" s="5"/>
      <c r="I380" s="5"/>
      <c r="J380" s="5"/>
      <c r="K380" s="5"/>
    </row>
    <row r="381" spans="5:11">
      <c r="E381" s="5"/>
      <c r="F381" s="5"/>
      <c r="G381" s="5"/>
      <c r="H381" s="5"/>
      <c r="I381" s="5"/>
      <c r="J381" s="5"/>
      <c r="K381" s="5"/>
    </row>
    <row r="382" spans="5:11">
      <c r="E382" s="5"/>
      <c r="F382" s="5"/>
      <c r="G382" s="5"/>
      <c r="H382" s="5"/>
      <c r="I382" s="5"/>
      <c r="J382" s="5"/>
      <c r="K382" s="5"/>
    </row>
    <row r="383" spans="5:11">
      <c r="E383" s="5"/>
      <c r="F383" s="5"/>
      <c r="G383" s="5"/>
      <c r="H383" s="5"/>
      <c r="I383" s="5"/>
      <c r="J383" s="5"/>
      <c r="K383" s="5"/>
    </row>
    <row r="384" spans="5:11">
      <c r="E384" s="5"/>
      <c r="F384" s="5"/>
      <c r="G384" s="5"/>
      <c r="H384" s="5"/>
      <c r="I384" s="5"/>
      <c r="J384" s="5"/>
      <c r="K384" s="5"/>
    </row>
    <row r="385" spans="5:11">
      <c r="E385" s="5"/>
      <c r="F385" s="5"/>
      <c r="G385" s="5"/>
      <c r="H385" s="5"/>
      <c r="I385" s="5"/>
      <c r="J385" s="5"/>
      <c r="K385" s="5"/>
    </row>
    <row r="386" spans="5:11">
      <c r="E386" s="5"/>
      <c r="F386" s="5"/>
      <c r="G386" s="5"/>
      <c r="H386" s="5"/>
      <c r="I386" s="5"/>
      <c r="J386" s="5"/>
      <c r="K386" s="5"/>
    </row>
    <row r="387" spans="5:11">
      <c r="E387" s="5"/>
      <c r="F387" s="5"/>
      <c r="G387" s="5"/>
      <c r="H387" s="5"/>
      <c r="I387" s="5"/>
      <c r="J387" s="5"/>
      <c r="K387" s="5"/>
    </row>
    <row r="388" spans="5:11">
      <c r="E388" s="5"/>
      <c r="F388" s="5"/>
      <c r="G388" s="5"/>
      <c r="H388" s="5"/>
      <c r="I388" s="5"/>
      <c r="J388" s="5"/>
      <c r="K388" s="5"/>
    </row>
    <row r="389" spans="5:11">
      <c r="E389" s="5"/>
      <c r="F389" s="5"/>
      <c r="G389" s="5"/>
      <c r="H389" s="5"/>
      <c r="I389" s="5"/>
      <c r="J389" s="5"/>
      <c r="K389" s="5"/>
    </row>
    <row r="390" spans="5:11">
      <c r="E390" s="5"/>
      <c r="F390" s="5"/>
      <c r="G390" s="5"/>
      <c r="H390" s="5"/>
      <c r="I390" s="5"/>
      <c r="J390" s="5"/>
      <c r="K390" s="5"/>
    </row>
    <row r="391" spans="5:11">
      <c r="E391" s="5"/>
      <c r="F391" s="5"/>
      <c r="G391" s="5"/>
      <c r="H391" s="5"/>
      <c r="I391" s="5"/>
      <c r="J391" s="5"/>
      <c r="K391" s="5"/>
    </row>
    <row r="392" spans="5:11">
      <c r="E392" s="5"/>
      <c r="F392" s="5"/>
      <c r="G392" s="5"/>
      <c r="H392" s="5"/>
      <c r="I392" s="5"/>
      <c r="J392" s="5"/>
      <c r="K392" s="5"/>
    </row>
    <row r="393" spans="5:11">
      <c r="E393" s="5"/>
      <c r="F393" s="5"/>
      <c r="G393" s="5"/>
      <c r="H393" s="5"/>
      <c r="I393" s="5"/>
      <c r="J393" s="5"/>
      <c r="K393" s="5"/>
    </row>
    <row r="394" spans="5:11">
      <c r="E394" s="5"/>
      <c r="F394" s="5"/>
      <c r="G394" s="5"/>
      <c r="H394" s="5"/>
      <c r="I394" s="5"/>
      <c r="J394" s="5"/>
      <c r="K394" s="5"/>
    </row>
    <row r="395" spans="5:11">
      <c r="E395" s="5"/>
      <c r="F395" s="5"/>
      <c r="G395" s="5"/>
      <c r="H395" s="5"/>
      <c r="I395" s="5"/>
      <c r="J395" s="5"/>
      <c r="K395" s="5"/>
    </row>
    <row r="396" spans="5:11">
      <c r="E396" s="5"/>
      <c r="F396" s="5"/>
      <c r="G396" s="5"/>
      <c r="H396" s="5"/>
      <c r="I396" s="5"/>
      <c r="J396" s="5"/>
      <c r="K396" s="5"/>
    </row>
    <row r="397" spans="5:11">
      <c r="E397" s="5"/>
      <c r="F397" s="5"/>
      <c r="G397" s="5"/>
      <c r="H397" s="5"/>
      <c r="I397" s="5"/>
      <c r="J397" s="5"/>
      <c r="K397" s="5"/>
    </row>
    <row r="398" spans="5:11">
      <c r="E398" s="5"/>
      <c r="F398" s="5"/>
      <c r="G398" s="5"/>
      <c r="H398" s="5"/>
      <c r="I398" s="5"/>
      <c r="J398" s="5"/>
      <c r="K398" s="5"/>
    </row>
    <row r="399" spans="5:11">
      <c r="E399" s="5"/>
      <c r="F399" s="5"/>
      <c r="G399" s="5"/>
      <c r="H399" s="5"/>
      <c r="I399" s="5"/>
      <c r="J399" s="5"/>
      <c r="K399" s="5"/>
    </row>
    <row r="400" spans="5:11">
      <c r="E400" s="5"/>
      <c r="F400" s="5"/>
      <c r="G400" s="5"/>
      <c r="H400" s="5"/>
      <c r="I400" s="5"/>
      <c r="J400" s="5"/>
      <c r="K400" s="5"/>
    </row>
    <row r="401" spans="5:11">
      <c r="E401" s="5"/>
      <c r="F401" s="5"/>
      <c r="G401" s="5"/>
      <c r="H401" s="5"/>
      <c r="I401" s="5"/>
      <c r="J401" s="5"/>
      <c r="K401" s="5"/>
    </row>
    <row r="402" spans="5:11">
      <c r="E402" s="5"/>
      <c r="F402" s="5"/>
      <c r="G402" s="5"/>
      <c r="H402" s="5"/>
      <c r="I402" s="5"/>
      <c r="J402" s="5"/>
      <c r="K402" s="5"/>
    </row>
    <row r="403" spans="5:11">
      <c r="E403" s="5"/>
      <c r="F403" s="5"/>
      <c r="G403" s="5"/>
      <c r="H403" s="5"/>
      <c r="I403" s="5"/>
      <c r="J403" s="5"/>
      <c r="K403" s="5"/>
    </row>
    <row r="404" spans="5:11">
      <c r="E404" s="5"/>
      <c r="F404" s="5"/>
      <c r="G404" s="5"/>
      <c r="H404" s="5"/>
      <c r="I404" s="5"/>
      <c r="J404" s="5"/>
      <c r="K404" s="5"/>
    </row>
    <row r="405" spans="5:11">
      <c r="E405" s="5"/>
      <c r="F405" s="5"/>
      <c r="G405" s="5"/>
      <c r="H405" s="5"/>
      <c r="I405" s="5"/>
      <c r="J405" s="5"/>
      <c r="K405" s="5"/>
    </row>
    <row r="406" spans="5:11">
      <c r="E406" s="5"/>
      <c r="F406" s="5"/>
      <c r="G406" s="5"/>
      <c r="H406" s="5"/>
      <c r="I406" s="5"/>
      <c r="J406" s="5"/>
      <c r="K406" s="5"/>
    </row>
    <row r="407" spans="5:11">
      <c r="E407" s="5"/>
      <c r="F407" s="5"/>
      <c r="G407" s="5"/>
      <c r="H407" s="5"/>
      <c r="I407" s="5"/>
      <c r="J407" s="5"/>
      <c r="K407" s="5"/>
    </row>
    <row r="408" spans="5:11">
      <c r="E408" s="5"/>
      <c r="F408" s="5"/>
      <c r="G408" s="5"/>
      <c r="H408" s="5"/>
      <c r="I408" s="5"/>
      <c r="J408" s="5"/>
      <c r="K408" s="5"/>
    </row>
    <row r="409" spans="5:11">
      <c r="E409" s="5"/>
      <c r="F409" s="5"/>
      <c r="G409" s="5"/>
      <c r="H409" s="5"/>
      <c r="I409" s="5"/>
      <c r="J409" s="5"/>
      <c r="K409" s="5"/>
    </row>
    <row r="410" spans="5:11">
      <c r="E410" s="5"/>
      <c r="F410" s="5"/>
      <c r="G410" s="5"/>
      <c r="H410" s="5"/>
      <c r="I410" s="5"/>
      <c r="J410" s="5"/>
      <c r="K410" s="5"/>
    </row>
    <row r="411" spans="5:11">
      <c r="E411" s="5"/>
      <c r="F411" s="5"/>
      <c r="G411" s="5"/>
      <c r="H411" s="5"/>
      <c r="I411" s="5"/>
      <c r="J411" s="5"/>
      <c r="K411" s="5"/>
    </row>
    <row r="412" spans="5:11">
      <c r="E412" s="5"/>
      <c r="F412" s="5"/>
      <c r="G412" s="5"/>
      <c r="H412" s="5"/>
      <c r="I412" s="5"/>
      <c r="J412" s="5"/>
      <c r="K412" s="5"/>
    </row>
    <row r="413" spans="5:11">
      <c r="E413" s="5"/>
      <c r="F413" s="5"/>
      <c r="G413" s="5"/>
      <c r="H413" s="5"/>
      <c r="I413" s="5"/>
      <c r="J413" s="5"/>
      <c r="K413" s="5"/>
    </row>
    <row r="414" spans="5:11">
      <c r="E414" s="5"/>
      <c r="F414" s="5"/>
      <c r="G414" s="5"/>
      <c r="H414" s="5"/>
      <c r="I414" s="5"/>
      <c r="J414" s="5"/>
      <c r="K414" s="5"/>
    </row>
    <row r="415" spans="5:11">
      <c r="E415" s="5"/>
      <c r="F415" s="5"/>
      <c r="G415" s="5"/>
      <c r="H415" s="5"/>
      <c r="I415" s="5"/>
      <c r="J415" s="5"/>
      <c r="K415" s="5"/>
    </row>
    <row r="416" spans="5:11">
      <c r="E416" s="5"/>
      <c r="F416" s="5"/>
      <c r="G416" s="5"/>
      <c r="H416" s="5"/>
      <c r="I416" s="5"/>
      <c r="J416" s="5"/>
      <c r="K416" s="5"/>
    </row>
    <row r="417" spans="5:11">
      <c r="E417" s="5"/>
      <c r="F417" s="5"/>
      <c r="G417" s="5"/>
      <c r="H417" s="5"/>
      <c r="I417" s="5"/>
      <c r="J417" s="5"/>
      <c r="K417" s="5"/>
    </row>
    <row r="418" spans="5:11">
      <c r="E418" s="5"/>
      <c r="F418" s="5"/>
      <c r="G418" s="5"/>
      <c r="H418" s="5"/>
      <c r="I418" s="5"/>
      <c r="J418" s="5"/>
      <c r="K418" s="5"/>
    </row>
    <row r="419" spans="5:11">
      <c r="E419" s="5"/>
      <c r="F419" s="5"/>
      <c r="G419" s="5"/>
      <c r="H419" s="5"/>
      <c r="I419" s="5"/>
      <c r="J419" s="5"/>
      <c r="K419" s="5"/>
    </row>
    <row r="420" spans="5:11">
      <c r="E420" s="5"/>
      <c r="F420" s="5"/>
      <c r="G420" s="5"/>
      <c r="H420" s="5"/>
      <c r="I420" s="5"/>
      <c r="J420" s="5"/>
      <c r="K420" s="5"/>
    </row>
    <row r="421" spans="5:11">
      <c r="E421" s="5"/>
      <c r="F421" s="5"/>
      <c r="G421" s="5"/>
      <c r="H421" s="5"/>
      <c r="I421" s="5"/>
      <c r="J421" s="5"/>
      <c r="K421" s="5"/>
    </row>
    <row r="422" spans="5:11">
      <c r="E422" s="5"/>
      <c r="F422" s="5"/>
      <c r="G422" s="5"/>
      <c r="H422" s="5"/>
      <c r="I422" s="5"/>
      <c r="J422" s="5"/>
      <c r="K422" s="5"/>
    </row>
    <row r="423" spans="5:11">
      <c r="E423" s="5"/>
      <c r="F423" s="5"/>
      <c r="G423" s="5"/>
      <c r="H423" s="5"/>
      <c r="I423" s="5"/>
      <c r="J423" s="5"/>
      <c r="K423" s="5"/>
    </row>
    <row r="424" spans="5:11">
      <c r="E424" s="5"/>
      <c r="F424" s="5"/>
      <c r="G424" s="5"/>
      <c r="H424" s="5"/>
      <c r="I424" s="5"/>
      <c r="J424" s="5"/>
      <c r="K424" s="5"/>
    </row>
    <row r="425" spans="5:11">
      <c r="E425" s="5"/>
      <c r="F425" s="5"/>
      <c r="G425" s="5"/>
      <c r="H425" s="5"/>
      <c r="I425" s="5"/>
      <c r="J425" s="5"/>
      <c r="K425" s="5"/>
    </row>
    <row r="426" spans="5:11">
      <c r="E426" s="5"/>
      <c r="F426" s="5"/>
      <c r="G426" s="5"/>
      <c r="H426" s="5"/>
      <c r="I426" s="5"/>
      <c r="J426" s="5"/>
      <c r="K426" s="5"/>
    </row>
    <row r="427" spans="5:11">
      <c r="E427" s="5"/>
      <c r="F427" s="5"/>
      <c r="G427" s="5"/>
      <c r="H427" s="5"/>
      <c r="I427" s="5"/>
      <c r="J427" s="5"/>
      <c r="K427" s="5"/>
    </row>
    <row r="428" spans="5:11">
      <c r="E428" s="5"/>
      <c r="F428" s="5"/>
      <c r="G428" s="5"/>
      <c r="H428" s="5"/>
      <c r="I428" s="5"/>
      <c r="J428" s="5"/>
      <c r="K428" s="5"/>
    </row>
    <row r="429" spans="5:11">
      <c r="E429" s="5"/>
      <c r="F429" s="5"/>
      <c r="G429" s="5"/>
      <c r="H429" s="5"/>
      <c r="I429" s="5"/>
      <c r="J429" s="5"/>
      <c r="K429" s="5"/>
    </row>
    <row r="430" spans="5:11">
      <c r="E430" s="5"/>
      <c r="F430" s="5"/>
      <c r="G430" s="5"/>
      <c r="H430" s="5"/>
      <c r="I430" s="5"/>
      <c r="J430" s="5"/>
      <c r="K430" s="5"/>
    </row>
    <row r="431" spans="5:11">
      <c r="E431" s="5"/>
      <c r="F431" s="5"/>
      <c r="G431" s="5"/>
      <c r="H431" s="5"/>
      <c r="I431" s="5"/>
      <c r="J431" s="5"/>
      <c r="K431" s="5"/>
    </row>
    <row r="432" spans="5:11">
      <c r="E432" s="5"/>
      <c r="F432" s="5"/>
      <c r="G432" s="5"/>
      <c r="H432" s="5"/>
      <c r="I432" s="5"/>
      <c r="J432" s="5"/>
      <c r="K432" s="5"/>
    </row>
    <row r="433" spans="5:11">
      <c r="E433" s="5"/>
      <c r="F433" s="5"/>
      <c r="G433" s="5"/>
      <c r="H433" s="5"/>
      <c r="I433" s="5"/>
      <c r="J433" s="5"/>
      <c r="K433" s="5"/>
    </row>
    <row r="434" spans="5:11">
      <c r="E434" s="5"/>
      <c r="F434" s="5"/>
      <c r="G434" s="5"/>
      <c r="H434" s="5"/>
      <c r="I434" s="5"/>
      <c r="J434" s="5"/>
      <c r="K434" s="5"/>
    </row>
    <row r="435" spans="5:11">
      <c r="E435" s="5"/>
      <c r="F435" s="5"/>
      <c r="G435" s="5"/>
      <c r="H435" s="5"/>
      <c r="I435" s="5"/>
      <c r="J435" s="5"/>
      <c r="K435" s="5"/>
    </row>
    <row r="436" spans="5:11">
      <c r="E436" s="5"/>
      <c r="F436" s="5"/>
      <c r="G436" s="5"/>
      <c r="H436" s="5"/>
      <c r="I436" s="5"/>
      <c r="J436" s="5"/>
      <c r="K436" s="5"/>
    </row>
    <row r="437" spans="5:11">
      <c r="E437" s="5"/>
      <c r="F437" s="5"/>
      <c r="G437" s="5"/>
      <c r="H437" s="5"/>
      <c r="I437" s="5"/>
      <c r="J437" s="5"/>
      <c r="K437" s="5"/>
    </row>
    <row r="438" spans="5:11">
      <c r="E438" s="5"/>
      <c r="F438" s="5"/>
      <c r="G438" s="5"/>
      <c r="H438" s="5"/>
      <c r="I438" s="5"/>
      <c r="J438" s="5"/>
      <c r="K438" s="5"/>
    </row>
    <row r="439" spans="5:11">
      <c r="E439" s="5"/>
      <c r="F439" s="5"/>
      <c r="G439" s="5"/>
      <c r="H439" s="5"/>
      <c r="I439" s="5"/>
      <c r="J439" s="5"/>
      <c r="K439" s="5"/>
    </row>
    <row r="440" spans="5:11">
      <c r="E440" s="5"/>
      <c r="F440" s="5"/>
      <c r="G440" s="5"/>
      <c r="H440" s="5"/>
      <c r="I440" s="5"/>
      <c r="J440" s="5"/>
      <c r="K440" s="5"/>
    </row>
    <row r="441" spans="5:11">
      <c r="E441" s="5"/>
      <c r="F441" s="5"/>
      <c r="G441" s="5"/>
      <c r="H441" s="5"/>
      <c r="I441" s="5"/>
      <c r="J441" s="5"/>
      <c r="K441" s="5"/>
    </row>
    <row r="442" spans="5:11">
      <c r="E442" s="5"/>
      <c r="F442" s="5"/>
      <c r="G442" s="5"/>
      <c r="H442" s="5"/>
      <c r="I442" s="5"/>
      <c r="J442" s="5"/>
      <c r="K442" s="5"/>
    </row>
    <row r="443" spans="5:11">
      <c r="E443" s="5"/>
      <c r="F443" s="5"/>
      <c r="G443" s="5"/>
      <c r="H443" s="5"/>
      <c r="I443" s="5"/>
      <c r="J443" s="5"/>
      <c r="K443" s="5"/>
    </row>
    <row r="444" spans="5:11">
      <c r="E444" s="5"/>
      <c r="F444" s="5"/>
      <c r="G444" s="5"/>
      <c r="H444" s="5"/>
      <c r="I444" s="5"/>
      <c r="J444" s="5"/>
      <c r="K444" s="5"/>
    </row>
    <row r="445" spans="5:11">
      <c r="E445" s="5"/>
      <c r="F445" s="5"/>
      <c r="G445" s="5"/>
      <c r="H445" s="5"/>
      <c r="I445" s="5"/>
      <c r="J445" s="5"/>
      <c r="K445" s="5"/>
    </row>
    <row r="446" spans="5:11">
      <c r="E446" s="5"/>
      <c r="F446" s="5"/>
      <c r="G446" s="5"/>
      <c r="H446" s="5"/>
      <c r="I446" s="5"/>
      <c r="J446" s="5"/>
      <c r="K446" s="5"/>
    </row>
    <row r="447" spans="5:11">
      <c r="E447" s="5"/>
      <c r="F447" s="5"/>
      <c r="G447" s="5"/>
      <c r="H447" s="5"/>
      <c r="I447" s="5"/>
      <c r="J447" s="5"/>
      <c r="K447" s="5"/>
    </row>
    <row r="448" spans="5:11">
      <c r="E448" s="5"/>
      <c r="F448" s="5"/>
      <c r="G448" s="5"/>
      <c r="H448" s="5"/>
      <c r="I448" s="5"/>
    </row>
    <row r="449" spans="5:9">
      <c r="E449" s="5"/>
      <c r="F449" s="5"/>
      <c r="G449" s="5"/>
      <c r="H449" s="5"/>
      <c r="I449" s="5"/>
    </row>
    <row r="450" spans="5:9">
      <c r="E450" s="5"/>
      <c r="F450" s="5"/>
      <c r="G450" s="5"/>
      <c r="H450" s="5"/>
      <c r="I450" s="5"/>
    </row>
    <row r="451" spans="5:9">
      <c r="E451" s="5"/>
      <c r="F451" s="5"/>
      <c r="G451" s="5"/>
      <c r="H451" s="5"/>
      <c r="I451" s="5"/>
    </row>
    <row r="452" spans="5:9">
      <c r="E452" s="5"/>
      <c r="F452" s="5"/>
      <c r="G452" s="5"/>
      <c r="H452" s="5"/>
      <c r="I452" s="5"/>
    </row>
    <row r="453" spans="5:9">
      <c r="E453" s="5"/>
      <c r="F453" s="5"/>
      <c r="G453" s="5"/>
      <c r="H453" s="5"/>
      <c r="I453" s="5"/>
    </row>
    <row r="454" spans="5:9">
      <c r="E454" s="5"/>
      <c r="F454" s="5"/>
      <c r="G454" s="5"/>
      <c r="H454" s="5"/>
      <c r="I454" s="5"/>
    </row>
    <row r="455" spans="5:9">
      <c r="E455" s="5"/>
      <c r="F455" s="5"/>
      <c r="G455" s="5"/>
      <c r="H455" s="5"/>
      <c r="I455" s="5"/>
    </row>
    <row r="456" spans="5:9">
      <c r="E456" s="5"/>
      <c r="F456" s="5"/>
      <c r="G456" s="5"/>
      <c r="H456" s="5"/>
      <c r="I456" s="5"/>
    </row>
    <row r="457" spans="5:9">
      <c r="E457" s="5"/>
      <c r="F457" s="5"/>
      <c r="G457" s="5"/>
      <c r="H457" s="5"/>
      <c r="I457" s="5"/>
    </row>
    <row r="458" spans="5:9">
      <c r="E458" s="5"/>
      <c r="F458" s="5"/>
      <c r="G458" s="5"/>
      <c r="H458" s="5"/>
      <c r="I458" s="5"/>
    </row>
    <row r="459" spans="5:9">
      <c r="E459" s="5"/>
      <c r="F459" s="5"/>
      <c r="G459" s="5"/>
      <c r="H459" s="5"/>
      <c r="I459" s="5"/>
    </row>
    <row r="460" spans="5:9">
      <c r="E460" s="5"/>
      <c r="F460" s="5"/>
      <c r="G460" s="5"/>
      <c r="H460" s="5"/>
      <c r="I460" s="5"/>
    </row>
    <row r="461" spans="5:9">
      <c r="E461" s="5"/>
      <c r="F461" s="5"/>
      <c r="G461" s="5"/>
      <c r="H461" s="5"/>
      <c r="I461" s="5"/>
    </row>
    <row r="462" spans="5:9">
      <c r="E462" s="5"/>
      <c r="F462" s="5"/>
      <c r="G462" s="5"/>
      <c r="H462" s="5"/>
      <c r="I462" s="5"/>
    </row>
    <row r="463" spans="5:9">
      <c r="E463" s="5"/>
      <c r="F463" s="5"/>
      <c r="G463" s="5"/>
      <c r="H463" s="5"/>
      <c r="I463" s="5"/>
    </row>
    <row r="464" spans="5:9">
      <c r="E464" s="5"/>
      <c r="F464" s="5"/>
      <c r="G464" s="5"/>
      <c r="H464" s="5"/>
      <c r="I464" s="5"/>
    </row>
    <row r="465" spans="5:9">
      <c r="E465" s="5"/>
      <c r="F465" s="5"/>
      <c r="G465" s="5"/>
      <c r="H465" s="5"/>
      <c r="I465" s="5"/>
    </row>
    <row r="466" spans="5:9">
      <c r="E466" s="5"/>
      <c r="F466" s="5"/>
      <c r="G466" s="5"/>
      <c r="H466" s="5"/>
      <c r="I466" s="5"/>
    </row>
    <row r="467" spans="5:9">
      <c r="E467" s="5"/>
      <c r="F467" s="5"/>
      <c r="H467" s="5"/>
      <c r="I467" s="5"/>
    </row>
    <row r="468" spans="5:9">
      <c r="E468" s="5"/>
      <c r="F468" s="5"/>
      <c r="H468" s="5"/>
      <c r="I468" s="5"/>
    </row>
    <row r="469" spans="5:9">
      <c r="E469" s="5"/>
      <c r="F469" s="5"/>
      <c r="H469" s="5"/>
    </row>
    <row r="470" spans="5:9">
      <c r="H470" s="5"/>
    </row>
    <row r="471" spans="5:9">
      <c r="H471" s="5"/>
    </row>
    <row r="472" spans="5:9">
      <c r="H472" s="5"/>
    </row>
    <row r="473" spans="5:9">
      <c r="H473" s="5"/>
    </row>
    <row r="474" spans="5:9">
      <c r="H474" s="5"/>
    </row>
    <row r="475" spans="5:9">
      <c r="H475" s="5"/>
    </row>
    <row r="476" spans="5:9">
      <c r="H476" s="5"/>
    </row>
    <row r="477" spans="5:9">
      <c r="H477" s="5"/>
    </row>
    <row r="478" spans="5:9">
      <c r="H478" s="5"/>
    </row>
    <row r="479" spans="5:9">
      <c r="H479" s="5"/>
    </row>
    <row r="480" spans="5:9">
      <c r="H480" s="5"/>
    </row>
    <row r="481" spans="8:8">
      <c r="H481" s="5"/>
    </row>
    <row r="482" spans="8:8">
      <c r="H482" s="5"/>
    </row>
    <row r="483" spans="8:8">
      <c r="H483" s="5"/>
    </row>
    <row r="484" spans="8:8">
      <c r="H484" s="5"/>
    </row>
    <row r="485" spans="8:8">
      <c r="H485" s="5"/>
    </row>
    <row r="486" spans="8:8">
      <c r="H486" s="5"/>
    </row>
    <row r="487" spans="8:8">
      <c r="H487" s="5"/>
    </row>
    <row r="488" spans="8:8">
      <c r="H488" s="5"/>
    </row>
    <row r="489" spans="8:8">
      <c r="H489" s="5"/>
    </row>
    <row r="490" spans="8:8">
      <c r="H490" s="5"/>
    </row>
    <row r="491" spans="8:8">
      <c r="H491" s="5"/>
    </row>
    <row r="492" spans="8:8">
      <c r="H492" s="5"/>
    </row>
    <row r="493" spans="8:8">
      <c r="H493" s="5"/>
    </row>
    <row r="494" spans="8:8">
      <c r="H494" s="5"/>
    </row>
    <row r="495" spans="8:8">
      <c r="H495" s="5"/>
    </row>
    <row r="496" spans="8:8">
      <c r="H496" s="5"/>
    </row>
    <row r="497" spans="8:8">
      <c r="H497" s="5"/>
    </row>
    <row r="498" spans="8:8">
      <c r="H498" s="5"/>
    </row>
    <row r="499" spans="8:8">
      <c r="H499" s="5"/>
    </row>
    <row r="500" spans="8:8">
      <c r="H500" s="5"/>
    </row>
    <row r="501" spans="8:8">
      <c r="H501" s="5"/>
    </row>
    <row r="502" spans="8:8">
      <c r="H502" s="5"/>
    </row>
    <row r="503" spans="8:8">
      <c r="H503" s="5"/>
    </row>
    <row r="504" spans="8:8">
      <c r="H504" s="5"/>
    </row>
    <row r="505" spans="8:8">
      <c r="H505" s="5"/>
    </row>
    <row r="506" spans="8:8">
      <c r="H506" s="5"/>
    </row>
    <row r="507" spans="8:8">
      <c r="H507" s="5"/>
    </row>
    <row r="508" spans="8:8">
      <c r="H508" s="5"/>
    </row>
    <row r="509" spans="8:8">
      <c r="H509" s="5"/>
    </row>
    <row r="510" spans="8:8">
      <c r="H510" s="5"/>
    </row>
    <row r="511" spans="8:8">
      <c r="H511" s="5"/>
    </row>
    <row r="512" spans="8:8">
      <c r="H512" s="5"/>
    </row>
    <row r="513" spans="8:8">
      <c r="H513" s="5"/>
    </row>
    <row r="514" spans="8:8">
      <c r="H514" s="5"/>
    </row>
    <row r="515" spans="8:8">
      <c r="H515" s="5"/>
    </row>
    <row r="516" spans="8:8">
      <c r="H516" s="5"/>
    </row>
    <row r="517" spans="8:8">
      <c r="H517" s="5"/>
    </row>
    <row r="518" spans="8:8">
      <c r="H518" s="5"/>
    </row>
    <row r="519" spans="8:8">
      <c r="H519" s="5"/>
    </row>
    <row r="520" spans="8:8">
      <c r="H520" s="5"/>
    </row>
    <row r="521" spans="8:8">
      <c r="H521" s="5"/>
    </row>
    <row r="522" spans="8:8">
      <c r="H522" s="5"/>
    </row>
    <row r="523" spans="8:8">
      <c r="H523" s="5"/>
    </row>
    <row r="524" spans="8:8">
      <c r="H524" s="5"/>
    </row>
    <row r="525" spans="8:8">
      <c r="H525" s="5"/>
    </row>
    <row r="526" spans="8:8">
      <c r="H526" s="5"/>
    </row>
    <row r="527" spans="8:8">
      <c r="H527" s="5"/>
    </row>
    <row r="528" spans="8:8">
      <c r="H528" s="5"/>
    </row>
    <row r="529" spans="8:8">
      <c r="H529" s="5"/>
    </row>
    <row r="530" spans="8:8">
      <c r="H530" s="5"/>
    </row>
    <row r="531" spans="8:8">
      <c r="H531" s="5"/>
    </row>
    <row r="532" spans="8:8">
      <c r="H532" s="5"/>
    </row>
    <row r="533" spans="8:8">
      <c r="H533" s="5"/>
    </row>
    <row r="534" spans="8:8">
      <c r="H534" s="5"/>
    </row>
    <row r="535" spans="8:8">
      <c r="H535" s="5"/>
    </row>
    <row r="536" spans="8:8">
      <c r="H536" s="5"/>
    </row>
    <row r="537" spans="8:8">
      <c r="H537" s="5"/>
    </row>
    <row r="538" spans="8:8">
      <c r="H538" s="5"/>
    </row>
    <row r="539" spans="8:8">
      <c r="H539" s="5"/>
    </row>
    <row r="540" spans="8:8">
      <c r="H540" s="5"/>
    </row>
    <row r="541" spans="8:8">
      <c r="H541" s="5"/>
    </row>
    <row r="542" spans="8:8">
      <c r="H542" s="5"/>
    </row>
    <row r="543" spans="8:8">
      <c r="H543" s="5"/>
    </row>
    <row r="544" spans="8:8">
      <c r="H544" s="5"/>
    </row>
    <row r="545" spans="8:8">
      <c r="H545" s="5"/>
    </row>
    <row r="546" spans="8:8">
      <c r="H546" s="5"/>
    </row>
    <row r="547" spans="8:8">
      <c r="H547" s="5"/>
    </row>
    <row r="548" spans="8:8">
      <c r="H548" s="5"/>
    </row>
    <row r="549" spans="8:8">
      <c r="H549" s="5"/>
    </row>
    <row r="550" spans="8:8">
      <c r="H550" s="5"/>
    </row>
    <row r="551" spans="8:8">
      <c r="H551" s="5"/>
    </row>
    <row r="552" spans="8:8">
      <c r="H552" s="5"/>
    </row>
    <row r="553" spans="8:8">
      <c r="H553" s="5"/>
    </row>
    <row r="554" spans="8:8">
      <c r="H554" s="5"/>
    </row>
    <row r="555" spans="8:8">
      <c r="H555" s="5"/>
    </row>
    <row r="556" spans="8:8">
      <c r="H556" s="5"/>
    </row>
    <row r="557" spans="8:8">
      <c r="H557" s="5"/>
    </row>
    <row r="558" spans="8:8">
      <c r="H558" s="5"/>
    </row>
    <row r="559" spans="8:8">
      <c r="H559" s="5"/>
    </row>
    <row r="560" spans="8:8">
      <c r="H560" s="5"/>
    </row>
    <row r="561" spans="8:8">
      <c r="H561" s="5"/>
    </row>
    <row r="562" spans="8:8">
      <c r="H562" s="5"/>
    </row>
    <row r="563" spans="8:8">
      <c r="H563" s="5"/>
    </row>
    <row r="564" spans="8:8">
      <c r="H564" s="5"/>
    </row>
    <row r="565" spans="8:8">
      <c r="H565" s="5"/>
    </row>
    <row r="566" spans="8:8">
      <c r="H566" s="5"/>
    </row>
    <row r="567" spans="8:8">
      <c r="H567" s="5"/>
    </row>
    <row r="568" spans="8:8">
      <c r="H568" s="5"/>
    </row>
    <row r="569" spans="8:8">
      <c r="H569" s="5"/>
    </row>
    <row r="570" spans="8:8">
      <c r="H570" s="5"/>
    </row>
    <row r="571" spans="8:8">
      <c r="H571" s="5"/>
    </row>
    <row r="572" spans="8:8">
      <c r="H572" s="5"/>
    </row>
    <row r="573" spans="8:8">
      <c r="H573" s="5"/>
    </row>
    <row r="574" spans="8:8">
      <c r="H574" s="5"/>
    </row>
    <row r="575" spans="8:8">
      <c r="H575" s="5"/>
    </row>
    <row r="576" spans="8:8">
      <c r="H576" s="5"/>
    </row>
    <row r="577" spans="8:8">
      <c r="H577" s="5"/>
    </row>
    <row r="578" spans="8:8">
      <c r="H578" s="5"/>
    </row>
    <row r="579" spans="8:8">
      <c r="H579" s="5"/>
    </row>
    <row r="580" spans="8:8">
      <c r="H580" s="5"/>
    </row>
    <row r="581" spans="8:8">
      <c r="H581" s="5"/>
    </row>
    <row r="582" spans="8:8">
      <c r="H582" s="5"/>
    </row>
    <row r="583" spans="8:8">
      <c r="H583" s="5"/>
    </row>
    <row r="584" spans="8:8">
      <c r="H584" s="5"/>
    </row>
    <row r="585" spans="8:8">
      <c r="H585" s="5"/>
    </row>
    <row r="586" spans="8:8">
      <c r="H586" s="5"/>
    </row>
  </sheetData>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sheetPr>
    <tabColor theme="3" tint="0.59999389629810485"/>
  </sheetPr>
  <dimension ref="A1:O89"/>
  <sheetViews>
    <sheetView topLeftCell="D48" zoomScale="115" zoomScaleNormal="115" workbookViewId="0">
      <selection activeCell="F52" sqref="F52"/>
    </sheetView>
  </sheetViews>
  <sheetFormatPr baseColWidth="10" defaultRowHeight="12.75"/>
  <cols>
    <col min="1" max="1" width="19.85546875" customWidth="1"/>
    <col min="2" max="2" width="13.28515625" customWidth="1"/>
    <col min="3" max="3" width="13.85546875" customWidth="1"/>
    <col min="4" max="4" width="32.28515625" customWidth="1"/>
    <col min="7" max="7" width="23.28515625" customWidth="1"/>
    <col min="8" max="8" width="7.140625" customWidth="1"/>
    <col min="12" max="12" width="27.28515625" customWidth="1"/>
  </cols>
  <sheetData>
    <row r="1" spans="1:15" ht="23.25" customHeight="1">
      <c r="A1" s="491"/>
      <c r="B1" s="491"/>
      <c r="C1" s="452" t="s">
        <v>33</v>
      </c>
      <c r="D1" s="452"/>
      <c r="E1" s="452"/>
      <c r="F1" s="492" t="s">
        <v>210</v>
      </c>
      <c r="G1" s="492"/>
    </row>
    <row r="2" spans="1:15" ht="21.75" customHeight="1">
      <c r="A2" s="491"/>
      <c r="B2" s="491"/>
      <c r="C2" s="452"/>
      <c r="D2" s="452"/>
      <c r="E2" s="452"/>
      <c r="F2" s="492" t="s">
        <v>216</v>
      </c>
      <c r="G2" s="492"/>
    </row>
    <row r="3" spans="1:15" ht="22.5" customHeight="1">
      <c r="A3" s="491"/>
      <c r="B3" s="491"/>
      <c r="C3" s="452"/>
      <c r="D3" s="452"/>
      <c r="E3" s="452"/>
      <c r="F3" s="492" t="s">
        <v>963</v>
      </c>
      <c r="G3" s="492"/>
    </row>
    <row r="6" spans="1:15" ht="13.5" thickBot="1"/>
    <row r="7" spans="1:15" ht="13.5" customHeight="1" thickBot="1">
      <c r="A7" s="468" t="s">
        <v>14</v>
      </c>
      <c r="B7" s="471" t="s">
        <v>15</v>
      </c>
      <c r="C7" s="472"/>
      <c r="D7" s="468" t="s">
        <v>16</v>
      </c>
      <c r="E7" s="471" t="s">
        <v>17</v>
      </c>
      <c r="F7" s="472"/>
      <c r="G7" s="473" t="s">
        <v>18</v>
      </c>
      <c r="I7" s="468" t="s">
        <v>14</v>
      </c>
      <c r="J7" s="471" t="s">
        <v>15</v>
      </c>
      <c r="K7" s="472"/>
      <c r="L7" s="468" t="s">
        <v>16</v>
      </c>
      <c r="M7" s="471" t="s">
        <v>17</v>
      </c>
      <c r="N7" s="472"/>
      <c r="O7" s="473" t="s">
        <v>18</v>
      </c>
    </row>
    <row r="8" spans="1:15" ht="12.75" customHeight="1">
      <c r="A8" s="469"/>
      <c r="B8" s="24" t="s">
        <v>19</v>
      </c>
      <c r="C8" s="24" t="s">
        <v>21</v>
      </c>
      <c r="D8" s="469"/>
      <c r="E8" s="468" t="s">
        <v>23</v>
      </c>
      <c r="F8" s="468" t="s">
        <v>24</v>
      </c>
      <c r="G8" s="474"/>
      <c r="I8" s="469"/>
      <c r="J8" s="24" t="s">
        <v>19</v>
      </c>
      <c r="K8" s="24" t="s">
        <v>21</v>
      </c>
      <c r="L8" s="469"/>
      <c r="M8" s="468" t="s">
        <v>23</v>
      </c>
      <c r="N8" s="468" t="s">
        <v>24</v>
      </c>
      <c r="O8" s="474"/>
    </row>
    <row r="9" spans="1:15" ht="51.75" customHeight="1" thickBot="1">
      <c r="A9" s="470"/>
      <c r="B9" s="25" t="s">
        <v>20</v>
      </c>
      <c r="C9" s="25" t="s">
        <v>22</v>
      </c>
      <c r="D9" s="470"/>
      <c r="E9" s="470"/>
      <c r="F9" s="470"/>
      <c r="G9" s="475"/>
      <c r="I9" s="470"/>
      <c r="J9" s="25" t="s">
        <v>20</v>
      </c>
      <c r="K9" s="25" t="s">
        <v>22</v>
      </c>
      <c r="L9" s="470"/>
      <c r="M9" s="470"/>
      <c r="N9" s="470"/>
      <c r="O9" s="475"/>
    </row>
    <row r="10" spans="1:15" ht="56.25" customHeight="1" thickBot="1">
      <c r="A10" s="473" t="str">
        <f>'Mapa de Riesgos.'!M12</f>
        <v xml:space="preserve">Manuales de procesos y procedimientos adoptados por la entidad. </v>
      </c>
      <c r="B10" s="476" t="s">
        <v>376</v>
      </c>
      <c r="C10" s="476"/>
      <c r="D10" s="26" t="s">
        <v>25</v>
      </c>
      <c r="E10" s="27">
        <v>15</v>
      </c>
      <c r="F10" s="27"/>
      <c r="G10" s="124" t="s">
        <v>377</v>
      </c>
      <c r="I10" s="473" t="e">
        <f>'Mapa de Riesgos.'!#REF!</f>
        <v>#REF!</v>
      </c>
      <c r="J10" s="476" t="s">
        <v>376</v>
      </c>
      <c r="K10" s="476"/>
      <c r="L10" s="26" t="s">
        <v>25</v>
      </c>
      <c r="M10" s="27">
        <v>15</v>
      </c>
      <c r="N10" s="27"/>
      <c r="O10" s="124" t="s">
        <v>390</v>
      </c>
    </row>
    <row r="11" spans="1:15" ht="46.5" customHeight="1">
      <c r="A11" s="474"/>
      <c r="B11" s="477"/>
      <c r="C11" s="477"/>
      <c r="D11" s="476" t="s">
        <v>26</v>
      </c>
      <c r="E11" s="473">
        <v>5</v>
      </c>
      <c r="F11" s="473"/>
      <c r="G11" s="479" t="s">
        <v>378</v>
      </c>
      <c r="I11" s="474"/>
      <c r="J11" s="477"/>
      <c r="K11" s="477"/>
      <c r="L11" s="476" t="s">
        <v>26</v>
      </c>
      <c r="M11" s="473">
        <v>5</v>
      </c>
      <c r="N11" s="473"/>
      <c r="O11" s="479" t="s">
        <v>378</v>
      </c>
    </row>
    <row r="12" spans="1:15" ht="13.5" customHeight="1" thickBot="1">
      <c r="A12" s="474"/>
      <c r="B12" s="477"/>
      <c r="C12" s="477"/>
      <c r="D12" s="478"/>
      <c r="E12" s="474"/>
      <c r="F12" s="475"/>
      <c r="G12" s="480"/>
      <c r="I12" s="474"/>
      <c r="J12" s="477"/>
      <c r="K12" s="477"/>
      <c r="L12" s="478"/>
      <c r="M12" s="474"/>
      <c r="N12" s="475"/>
      <c r="O12" s="480"/>
    </row>
    <row r="13" spans="1:15" ht="30.75" customHeight="1" thickBot="1">
      <c r="A13" s="474"/>
      <c r="B13" s="477"/>
      <c r="C13" s="477"/>
      <c r="D13" s="126" t="s">
        <v>27</v>
      </c>
      <c r="E13" s="127">
        <v>0</v>
      </c>
      <c r="F13" s="27">
        <v>15</v>
      </c>
      <c r="G13" s="124" t="s">
        <v>379</v>
      </c>
      <c r="I13" s="474"/>
      <c r="J13" s="477"/>
      <c r="K13" s="477"/>
      <c r="L13" s="126" t="s">
        <v>27</v>
      </c>
      <c r="M13" s="127">
        <v>0</v>
      </c>
      <c r="N13" s="27">
        <v>15</v>
      </c>
      <c r="O13" s="124" t="s">
        <v>379</v>
      </c>
    </row>
    <row r="14" spans="1:15" ht="90" thickBot="1">
      <c r="A14" s="474"/>
      <c r="B14" s="477"/>
      <c r="C14" s="477"/>
      <c r="D14" s="126" t="s">
        <v>28</v>
      </c>
      <c r="E14" s="127">
        <v>10</v>
      </c>
      <c r="F14" s="27"/>
      <c r="G14" s="125" t="s">
        <v>380</v>
      </c>
      <c r="I14" s="474"/>
      <c r="J14" s="477"/>
      <c r="K14" s="477"/>
      <c r="L14" s="126" t="s">
        <v>28</v>
      </c>
      <c r="M14" s="127">
        <v>10</v>
      </c>
      <c r="N14" s="27"/>
      <c r="O14" s="125" t="s">
        <v>391</v>
      </c>
    </row>
    <row r="15" spans="1:15" ht="65.25" customHeight="1" thickBot="1">
      <c r="A15" s="474"/>
      <c r="B15" s="477"/>
      <c r="C15" s="477"/>
      <c r="D15" s="26" t="s">
        <v>29</v>
      </c>
      <c r="E15" s="27">
        <v>15</v>
      </c>
      <c r="F15" s="27"/>
      <c r="G15" s="124" t="s">
        <v>381</v>
      </c>
      <c r="I15" s="474"/>
      <c r="J15" s="477"/>
      <c r="K15" s="477"/>
      <c r="L15" s="26" t="s">
        <v>29</v>
      </c>
      <c r="M15" s="27">
        <v>15</v>
      </c>
      <c r="N15" s="27"/>
      <c r="O15" s="124" t="s">
        <v>392</v>
      </c>
    </row>
    <row r="16" spans="1:15" ht="57.75" customHeight="1" thickBot="1">
      <c r="A16" s="474"/>
      <c r="B16" s="477"/>
      <c r="C16" s="477"/>
      <c r="D16" s="26" t="s">
        <v>30</v>
      </c>
      <c r="E16" s="27">
        <v>10</v>
      </c>
      <c r="F16" s="27"/>
      <c r="G16" s="124" t="s">
        <v>382</v>
      </c>
      <c r="I16" s="474"/>
      <c r="J16" s="477"/>
      <c r="K16" s="477"/>
      <c r="L16" s="26" t="s">
        <v>30</v>
      </c>
      <c r="M16" s="27">
        <v>10</v>
      </c>
      <c r="N16" s="27"/>
      <c r="O16" s="124" t="s">
        <v>393</v>
      </c>
    </row>
    <row r="17" spans="1:15" ht="57.75" customHeight="1" thickBot="1">
      <c r="A17" s="474"/>
      <c r="B17" s="477"/>
      <c r="C17" s="477"/>
      <c r="D17" s="26" t="s">
        <v>31</v>
      </c>
      <c r="E17" s="27">
        <v>30</v>
      </c>
      <c r="F17" s="27"/>
      <c r="G17" s="124" t="s">
        <v>383</v>
      </c>
      <c r="I17" s="474"/>
      <c r="J17" s="477"/>
      <c r="K17" s="477"/>
      <c r="L17" s="26" t="s">
        <v>31</v>
      </c>
      <c r="M17" s="27">
        <v>30</v>
      </c>
      <c r="N17" s="27"/>
      <c r="O17" s="124" t="s">
        <v>383</v>
      </c>
    </row>
    <row r="18" spans="1:15" ht="15.75" thickBot="1">
      <c r="A18" s="475"/>
      <c r="B18" s="478"/>
      <c r="C18" s="478"/>
      <c r="D18" s="28" t="s">
        <v>32</v>
      </c>
      <c r="E18" s="27">
        <f>SUM(E10:E17)</f>
        <v>85</v>
      </c>
      <c r="F18" s="27"/>
      <c r="G18" s="27"/>
      <c r="I18" s="475"/>
      <c r="J18" s="478"/>
      <c r="K18" s="478"/>
      <c r="L18" s="28" t="s">
        <v>32</v>
      </c>
      <c r="M18" s="27">
        <f>SUM(M10:M17)</f>
        <v>85</v>
      </c>
      <c r="N18" s="27"/>
      <c r="O18" s="27"/>
    </row>
    <row r="20" spans="1:15" ht="15">
      <c r="A20" s="461" t="s">
        <v>160</v>
      </c>
      <c r="B20" s="461"/>
      <c r="C20" s="461"/>
      <c r="D20" s="461"/>
      <c r="E20" s="461"/>
      <c r="F20" s="461"/>
      <c r="G20" s="461"/>
      <c r="I20" s="461" t="s">
        <v>160</v>
      </c>
      <c r="J20" s="461"/>
      <c r="K20" s="461"/>
      <c r="L20" s="461"/>
      <c r="M20" s="461"/>
      <c r="N20" s="461"/>
      <c r="O20" s="461"/>
    </row>
    <row r="21" spans="1:15" ht="15" thickBot="1">
      <c r="A21" s="122"/>
      <c r="B21" s="122"/>
      <c r="C21" s="122"/>
      <c r="D21" s="122"/>
      <c r="E21" s="122"/>
      <c r="F21" s="122"/>
      <c r="G21" s="122"/>
    </row>
    <row r="22" spans="1:15" ht="13.5" customHeight="1" thickBot="1">
      <c r="A22" s="468" t="s">
        <v>14</v>
      </c>
      <c r="B22" s="471" t="s">
        <v>15</v>
      </c>
      <c r="C22" s="472"/>
      <c r="D22" s="468" t="s">
        <v>16</v>
      </c>
      <c r="E22" s="471" t="s">
        <v>17</v>
      </c>
      <c r="F22" s="472"/>
      <c r="G22" s="473" t="s">
        <v>18</v>
      </c>
      <c r="I22" s="468" t="s">
        <v>14</v>
      </c>
      <c r="J22" s="471" t="s">
        <v>15</v>
      </c>
      <c r="K22" s="472"/>
      <c r="L22" s="468" t="s">
        <v>16</v>
      </c>
      <c r="M22" s="471" t="s">
        <v>17</v>
      </c>
      <c r="N22" s="472"/>
      <c r="O22" s="473" t="s">
        <v>18</v>
      </c>
    </row>
    <row r="23" spans="1:15" ht="12.75" customHeight="1">
      <c r="A23" s="469"/>
      <c r="B23" s="24" t="s">
        <v>19</v>
      </c>
      <c r="C23" s="24" t="s">
        <v>21</v>
      </c>
      <c r="D23" s="469"/>
      <c r="E23" s="468" t="s">
        <v>23</v>
      </c>
      <c r="F23" s="468" t="s">
        <v>24</v>
      </c>
      <c r="G23" s="474"/>
      <c r="I23" s="469"/>
      <c r="J23" s="24" t="s">
        <v>19</v>
      </c>
      <c r="K23" s="24" t="s">
        <v>21</v>
      </c>
      <c r="L23" s="469"/>
      <c r="M23" s="468" t="s">
        <v>23</v>
      </c>
      <c r="N23" s="468" t="s">
        <v>24</v>
      </c>
      <c r="O23" s="474"/>
    </row>
    <row r="24" spans="1:15" ht="45.75" thickBot="1">
      <c r="A24" s="470"/>
      <c r="B24" s="25" t="s">
        <v>20</v>
      </c>
      <c r="C24" s="25" t="s">
        <v>22</v>
      </c>
      <c r="D24" s="470"/>
      <c r="E24" s="470"/>
      <c r="F24" s="470"/>
      <c r="G24" s="475"/>
      <c r="I24" s="470"/>
      <c r="J24" s="25" t="s">
        <v>20</v>
      </c>
      <c r="K24" s="25" t="s">
        <v>22</v>
      </c>
      <c r="L24" s="470"/>
      <c r="M24" s="470"/>
      <c r="N24" s="470"/>
      <c r="O24" s="475"/>
    </row>
    <row r="25" spans="1:15" ht="77.25" thickBot="1">
      <c r="A25" s="473" t="str">
        <f>'Mapa de Riesgos.'!M13</f>
        <v xml:space="preserve">Plan Estrategico Institucional </v>
      </c>
      <c r="B25" s="476" t="s">
        <v>376</v>
      </c>
      <c r="C25" s="476"/>
      <c r="D25" s="26" t="s">
        <v>25</v>
      </c>
      <c r="E25" s="27">
        <v>15</v>
      </c>
      <c r="F25" s="27"/>
      <c r="G25" s="125" t="s">
        <v>384</v>
      </c>
      <c r="I25" s="473" t="str">
        <f>'Mapa de Riesgos.'!M15</f>
        <v>Se realizan campañas de sensibilización a los funcionarios, sobre los valores del Código de integridad de la entidad.</v>
      </c>
      <c r="J25" s="476" t="s">
        <v>376</v>
      </c>
      <c r="K25" s="476"/>
      <c r="L25" s="26" t="s">
        <v>25</v>
      </c>
      <c r="M25" s="27">
        <v>15</v>
      </c>
      <c r="N25" s="27"/>
      <c r="O25" s="124" t="s">
        <v>395</v>
      </c>
    </row>
    <row r="26" spans="1:15" ht="24" customHeight="1">
      <c r="A26" s="474"/>
      <c r="B26" s="477"/>
      <c r="C26" s="477"/>
      <c r="D26" s="476" t="s">
        <v>26</v>
      </c>
      <c r="E26" s="473">
        <v>5</v>
      </c>
      <c r="F26" s="473"/>
      <c r="G26" s="479" t="s">
        <v>378</v>
      </c>
      <c r="I26" s="474"/>
      <c r="J26" s="477"/>
      <c r="K26" s="477"/>
      <c r="L26" s="476" t="s">
        <v>26</v>
      </c>
      <c r="M26" s="473">
        <v>5</v>
      </c>
      <c r="N26" s="473"/>
      <c r="O26" s="479" t="s">
        <v>378</v>
      </c>
    </row>
    <row r="27" spans="1:15" ht="32.25" customHeight="1" thickBot="1">
      <c r="A27" s="474"/>
      <c r="B27" s="477"/>
      <c r="C27" s="477"/>
      <c r="D27" s="478"/>
      <c r="E27" s="475"/>
      <c r="F27" s="475"/>
      <c r="G27" s="480"/>
      <c r="I27" s="474"/>
      <c r="J27" s="477"/>
      <c r="K27" s="477"/>
      <c r="L27" s="478"/>
      <c r="M27" s="474"/>
      <c r="N27" s="475"/>
      <c r="O27" s="480"/>
    </row>
    <row r="28" spans="1:15" ht="15.75" thickBot="1">
      <c r="A28" s="474"/>
      <c r="B28" s="477"/>
      <c r="C28" s="477"/>
      <c r="D28" s="26" t="s">
        <v>27</v>
      </c>
      <c r="E28" s="27">
        <v>0</v>
      </c>
      <c r="F28" s="27">
        <v>15</v>
      </c>
      <c r="G28" s="124" t="s">
        <v>379</v>
      </c>
      <c r="I28" s="474"/>
      <c r="J28" s="477"/>
      <c r="K28" s="477"/>
      <c r="L28" s="126" t="s">
        <v>27</v>
      </c>
      <c r="M28" s="127">
        <v>0</v>
      </c>
      <c r="N28" s="27">
        <v>15</v>
      </c>
      <c r="O28" s="124" t="s">
        <v>379</v>
      </c>
    </row>
    <row r="29" spans="1:15" ht="115.5" thickBot="1">
      <c r="A29" s="474"/>
      <c r="B29" s="477"/>
      <c r="C29" s="477"/>
      <c r="D29" s="26" t="s">
        <v>28</v>
      </c>
      <c r="E29" s="27">
        <v>10</v>
      </c>
      <c r="F29" s="27"/>
      <c r="G29" s="125" t="s">
        <v>385</v>
      </c>
      <c r="I29" s="474"/>
      <c r="J29" s="477"/>
      <c r="K29" s="477"/>
      <c r="L29" s="126" t="s">
        <v>28</v>
      </c>
      <c r="M29" s="127">
        <v>10</v>
      </c>
      <c r="N29" s="27"/>
      <c r="O29" s="125" t="s">
        <v>396</v>
      </c>
    </row>
    <row r="30" spans="1:15" ht="39" thickBot="1">
      <c r="A30" s="474"/>
      <c r="B30" s="477"/>
      <c r="C30" s="477"/>
      <c r="D30" s="26" t="s">
        <v>29</v>
      </c>
      <c r="E30" s="27">
        <v>15</v>
      </c>
      <c r="F30" s="27"/>
      <c r="G30" s="124" t="s">
        <v>386</v>
      </c>
      <c r="I30" s="474"/>
      <c r="J30" s="477"/>
      <c r="K30" s="477"/>
      <c r="L30" s="26" t="s">
        <v>29</v>
      </c>
      <c r="M30" s="27">
        <v>15</v>
      </c>
      <c r="N30" s="27"/>
      <c r="O30" s="124" t="s">
        <v>263</v>
      </c>
    </row>
    <row r="31" spans="1:15" ht="217.5" thickBot="1">
      <c r="A31" s="474"/>
      <c r="B31" s="477"/>
      <c r="C31" s="477"/>
      <c r="D31" s="26" t="s">
        <v>30</v>
      </c>
      <c r="E31" s="27">
        <v>10</v>
      </c>
      <c r="F31" s="27"/>
      <c r="G31" s="124" t="s">
        <v>387</v>
      </c>
      <c r="I31" s="474"/>
      <c r="J31" s="477"/>
      <c r="K31" s="477"/>
      <c r="L31" s="26" t="s">
        <v>30</v>
      </c>
      <c r="M31" s="27">
        <v>10</v>
      </c>
      <c r="N31" s="27"/>
      <c r="O31" s="124" t="s">
        <v>397</v>
      </c>
    </row>
    <row r="32" spans="1:15" ht="115.5" thickBot="1">
      <c r="A32" s="474"/>
      <c r="B32" s="477"/>
      <c r="C32" s="477"/>
      <c r="D32" s="26" t="s">
        <v>31</v>
      </c>
      <c r="E32" s="27">
        <v>30</v>
      </c>
      <c r="F32" s="27"/>
      <c r="G32" s="124" t="s">
        <v>383</v>
      </c>
      <c r="I32" s="474"/>
      <c r="J32" s="477"/>
      <c r="K32" s="477"/>
      <c r="L32" s="26" t="s">
        <v>31</v>
      </c>
      <c r="M32" s="27">
        <v>30</v>
      </c>
      <c r="N32" s="27"/>
      <c r="O32" s="124" t="s">
        <v>383</v>
      </c>
    </row>
    <row r="33" spans="1:15" ht="15.75" thickBot="1">
      <c r="A33" s="475"/>
      <c r="B33" s="478"/>
      <c r="C33" s="478"/>
      <c r="D33" s="28" t="s">
        <v>32</v>
      </c>
      <c r="E33" s="27">
        <f>SUM(E25:E32)</f>
        <v>85</v>
      </c>
      <c r="F33" s="27"/>
      <c r="G33" s="27"/>
      <c r="I33" s="475"/>
      <c r="J33" s="478"/>
      <c r="K33" s="478"/>
      <c r="L33" s="28" t="s">
        <v>32</v>
      </c>
      <c r="M33" s="27">
        <f>SUM(M25:M32)</f>
        <v>85</v>
      </c>
      <c r="N33" s="27"/>
      <c r="O33" s="27"/>
    </row>
    <row r="35" spans="1:15" ht="15">
      <c r="A35" s="461" t="s">
        <v>160</v>
      </c>
      <c r="B35" s="461"/>
      <c r="C35" s="461"/>
      <c r="D35" s="461"/>
      <c r="E35" s="461"/>
      <c r="F35" s="461"/>
      <c r="G35" s="461"/>
    </row>
    <row r="36" spans="1:15" ht="15" thickBot="1">
      <c r="A36" s="122"/>
      <c r="B36" s="122"/>
      <c r="C36" s="122"/>
      <c r="D36" s="122"/>
      <c r="E36" s="122"/>
      <c r="F36" s="122"/>
      <c r="G36" s="122"/>
    </row>
    <row r="37" spans="1:15" ht="13.5" customHeight="1" thickBot="1">
      <c r="A37" s="468" t="s">
        <v>14</v>
      </c>
      <c r="B37" s="471" t="s">
        <v>15</v>
      </c>
      <c r="C37" s="472"/>
      <c r="D37" s="468" t="s">
        <v>16</v>
      </c>
      <c r="E37" s="471" t="s">
        <v>17</v>
      </c>
      <c r="F37" s="472"/>
      <c r="G37" s="473" t="s">
        <v>18</v>
      </c>
      <c r="I37" s="468" t="s">
        <v>14</v>
      </c>
      <c r="J37" s="471" t="s">
        <v>15</v>
      </c>
      <c r="K37" s="472"/>
      <c r="L37" s="468" t="s">
        <v>16</v>
      </c>
      <c r="M37" s="471" t="s">
        <v>17</v>
      </c>
      <c r="N37" s="472"/>
      <c r="O37" s="473" t="s">
        <v>18</v>
      </c>
    </row>
    <row r="38" spans="1:15" ht="12.75" customHeight="1">
      <c r="A38" s="469"/>
      <c r="B38" s="24" t="s">
        <v>19</v>
      </c>
      <c r="C38" s="24" t="s">
        <v>21</v>
      </c>
      <c r="D38" s="469"/>
      <c r="E38" s="468" t="s">
        <v>23</v>
      </c>
      <c r="F38" s="468" t="s">
        <v>24</v>
      </c>
      <c r="G38" s="474"/>
      <c r="I38" s="469"/>
      <c r="J38" s="24" t="s">
        <v>19</v>
      </c>
      <c r="K38" s="24" t="s">
        <v>21</v>
      </c>
      <c r="L38" s="469"/>
      <c r="M38" s="468" t="s">
        <v>23</v>
      </c>
      <c r="N38" s="468" t="s">
        <v>24</v>
      </c>
      <c r="O38" s="474"/>
    </row>
    <row r="39" spans="1:15" ht="45.75" thickBot="1">
      <c r="A39" s="470"/>
      <c r="B39" s="25" t="s">
        <v>20</v>
      </c>
      <c r="C39" s="25" t="s">
        <v>22</v>
      </c>
      <c r="D39" s="470"/>
      <c r="E39" s="470"/>
      <c r="F39" s="470"/>
      <c r="G39" s="475"/>
      <c r="I39" s="470"/>
      <c r="J39" s="25" t="s">
        <v>20</v>
      </c>
      <c r="K39" s="25" t="s">
        <v>22</v>
      </c>
      <c r="L39" s="470"/>
      <c r="M39" s="470"/>
      <c r="N39" s="470"/>
      <c r="O39" s="475"/>
    </row>
    <row r="40" spans="1:15" ht="332.25" thickBot="1">
      <c r="A40" s="473" t="str">
        <f>'Mapa de Riesgos.'!M14</f>
        <v xml:space="preserve">Seguimientos a procesos y procedimientos.
Auditorias internas de calidad y de gestión.
Revisión por la Direccion. </v>
      </c>
      <c r="B40" s="476" t="s">
        <v>376</v>
      </c>
      <c r="C40" s="476"/>
      <c r="D40" s="26" t="s">
        <v>25</v>
      </c>
      <c r="E40" s="27">
        <v>15</v>
      </c>
      <c r="F40" s="27"/>
      <c r="G40" s="125" t="s">
        <v>388</v>
      </c>
      <c r="I40" s="473" t="str">
        <f>'Mapa de Riesgos.'!M16</f>
        <v>Rendición de cuentas a la ciudadania y al concejo de la entidad</v>
      </c>
      <c r="J40" s="476" t="s">
        <v>376</v>
      </c>
      <c r="K40" s="476"/>
      <c r="L40" s="26" t="s">
        <v>25</v>
      </c>
      <c r="M40" s="27">
        <v>15</v>
      </c>
      <c r="N40" s="27"/>
      <c r="O40" s="125" t="s">
        <v>400</v>
      </c>
    </row>
    <row r="41" spans="1:15" ht="12.75" customHeight="1">
      <c r="A41" s="474"/>
      <c r="B41" s="477"/>
      <c r="C41" s="477"/>
      <c r="D41" s="476" t="s">
        <v>26</v>
      </c>
      <c r="E41" s="473">
        <v>5</v>
      </c>
      <c r="F41" s="473"/>
      <c r="G41" s="479" t="s">
        <v>378</v>
      </c>
      <c r="I41" s="474"/>
      <c r="J41" s="477"/>
      <c r="K41" s="477"/>
      <c r="L41" s="476" t="s">
        <v>26</v>
      </c>
      <c r="M41" s="473">
        <v>5</v>
      </c>
      <c r="N41" s="473"/>
      <c r="O41" s="479" t="s">
        <v>378</v>
      </c>
    </row>
    <row r="42" spans="1:15" ht="13.5" customHeight="1" thickBot="1">
      <c r="A42" s="474"/>
      <c r="B42" s="477"/>
      <c r="C42" s="477"/>
      <c r="D42" s="478"/>
      <c r="E42" s="475"/>
      <c r="F42" s="475"/>
      <c r="G42" s="480"/>
      <c r="I42" s="474"/>
      <c r="J42" s="477"/>
      <c r="K42" s="477"/>
      <c r="L42" s="478"/>
      <c r="M42" s="475"/>
      <c r="N42" s="475"/>
      <c r="O42" s="480"/>
    </row>
    <row r="43" spans="1:15" ht="15.75" thickBot="1">
      <c r="A43" s="474"/>
      <c r="B43" s="477"/>
      <c r="C43" s="477"/>
      <c r="D43" s="26" t="s">
        <v>27</v>
      </c>
      <c r="E43" s="27">
        <v>0</v>
      </c>
      <c r="F43" s="27">
        <v>15</v>
      </c>
      <c r="G43" s="124" t="s">
        <v>379</v>
      </c>
      <c r="I43" s="474"/>
      <c r="J43" s="477"/>
      <c r="K43" s="477"/>
      <c r="L43" s="26" t="s">
        <v>27</v>
      </c>
      <c r="M43" s="27">
        <v>0</v>
      </c>
      <c r="N43" s="27">
        <v>15</v>
      </c>
      <c r="O43" s="124" t="s">
        <v>379</v>
      </c>
    </row>
    <row r="44" spans="1:15" ht="39" thickBot="1">
      <c r="A44" s="474"/>
      <c r="B44" s="477"/>
      <c r="C44" s="477"/>
      <c r="D44" s="26" t="s">
        <v>28</v>
      </c>
      <c r="E44" s="27">
        <v>10</v>
      </c>
      <c r="F44" s="27"/>
      <c r="G44" s="125" t="s">
        <v>385</v>
      </c>
      <c r="I44" s="474"/>
      <c r="J44" s="477"/>
      <c r="K44" s="477"/>
      <c r="L44" s="26" t="s">
        <v>28</v>
      </c>
      <c r="M44" s="27">
        <v>10</v>
      </c>
      <c r="N44" s="27"/>
      <c r="O44" s="125" t="s">
        <v>385</v>
      </c>
    </row>
    <row r="45" spans="1:15" ht="39" thickBot="1">
      <c r="A45" s="474"/>
      <c r="B45" s="477"/>
      <c r="C45" s="477"/>
      <c r="D45" s="26" t="s">
        <v>29</v>
      </c>
      <c r="E45" s="27">
        <v>15</v>
      </c>
      <c r="F45" s="27"/>
      <c r="G45" s="124" t="s">
        <v>230</v>
      </c>
      <c r="I45" s="474"/>
      <c r="J45" s="477"/>
      <c r="K45" s="477"/>
      <c r="L45" s="26" t="s">
        <v>29</v>
      </c>
      <c r="M45" s="27">
        <v>15</v>
      </c>
      <c r="N45" s="27"/>
      <c r="O45" s="124" t="s">
        <v>401</v>
      </c>
    </row>
    <row r="46" spans="1:15" ht="128.25" thickBot="1">
      <c r="A46" s="474"/>
      <c r="B46" s="477"/>
      <c r="C46" s="477"/>
      <c r="D46" s="26" t="s">
        <v>30</v>
      </c>
      <c r="E46" s="27">
        <v>10</v>
      </c>
      <c r="F46" s="27"/>
      <c r="G46" s="128" t="s">
        <v>389</v>
      </c>
      <c r="I46" s="474"/>
      <c r="J46" s="477"/>
      <c r="K46" s="477"/>
      <c r="L46" s="26" t="s">
        <v>30</v>
      </c>
      <c r="M46" s="27">
        <v>10</v>
      </c>
      <c r="N46" s="27"/>
      <c r="O46" s="128" t="s">
        <v>402</v>
      </c>
    </row>
    <row r="47" spans="1:15" ht="115.5" thickBot="1">
      <c r="A47" s="474"/>
      <c r="B47" s="477"/>
      <c r="C47" s="477"/>
      <c r="D47" s="26" t="s">
        <v>31</v>
      </c>
      <c r="E47" s="27">
        <v>30</v>
      </c>
      <c r="F47" s="27"/>
      <c r="G47" s="124" t="s">
        <v>383</v>
      </c>
      <c r="I47" s="474"/>
      <c r="J47" s="477"/>
      <c r="K47" s="477"/>
      <c r="L47" s="26" t="s">
        <v>31</v>
      </c>
      <c r="M47" s="27">
        <v>30</v>
      </c>
      <c r="N47" s="27"/>
      <c r="O47" s="124" t="s">
        <v>383</v>
      </c>
    </row>
    <row r="48" spans="1:15" ht="15.75" thickBot="1">
      <c r="A48" s="475"/>
      <c r="B48" s="478"/>
      <c r="C48" s="478"/>
      <c r="D48" s="28" t="s">
        <v>32</v>
      </c>
      <c r="E48" s="27">
        <f>SUM(E40:E47)</f>
        <v>85</v>
      </c>
      <c r="F48" s="27"/>
      <c r="G48" s="27"/>
      <c r="I48" s="475"/>
      <c r="J48" s="478"/>
      <c r="K48" s="478"/>
      <c r="L48" s="28" t="s">
        <v>32</v>
      </c>
      <c r="M48" s="27">
        <f>SUM(M40:M47)</f>
        <v>85</v>
      </c>
      <c r="N48" s="27"/>
      <c r="O48" s="27"/>
    </row>
    <row r="49" spans="1:7" ht="14.25">
      <c r="A49" s="122"/>
      <c r="B49" s="122"/>
      <c r="C49" s="122"/>
      <c r="D49" s="122"/>
      <c r="E49" s="122"/>
      <c r="F49" s="122"/>
      <c r="G49" s="122"/>
    </row>
    <row r="50" spans="1:7" ht="14.25">
      <c r="A50" s="122"/>
      <c r="B50" s="122"/>
      <c r="C50" s="122"/>
      <c r="D50" s="122"/>
      <c r="E50" s="122"/>
      <c r="F50" s="122"/>
      <c r="G50" s="122"/>
    </row>
    <row r="51" spans="1:7" ht="14.25">
      <c r="A51" s="122"/>
      <c r="B51" s="122"/>
      <c r="C51" s="122"/>
      <c r="D51" s="122"/>
      <c r="E51" s="122"/>
      <c r="F51" s="122"/>
      <c r="G51" s="122"/>
    </row>
    <row r="52" spans="1:7" ht="14.25">
      <c r="A52" s="122"/>
      <c r="B52" s="122"/>
      <c r="C52" s="122"/>
      <c r="D52" s="122"/>
      <c r="E52" s="122"/>
      <c r="F52" s="122"/>
      <c r="G52" s="122"/>
    </row>
    <row r="53" spans="1:7" ht="14.25">
      <c r="A53" s="122"/>
      <c r="B53" s="122"/>
      <c r="C53" s="122"/>
      <c r="D53" s="122"/>
      <c r="E53" s="122"/>
      <c r="F53" s="122"/>
      <c r="G53" s="122"/>
    </row>
    <row r="54" spans="1:7" ht="14.25">
      <c r="A54" s="122"/>
      <c r="B54" s="122"/>
      <c r="C54" s="122"/>
      <c r="D54" s="122"/>
      <c r="E54" s="122"/>
      <c r="F54" s="122"/>
      <c r="G54" s="122"/>
    </row>
    <row r="55" spans="1:7" ht="14.25">
      <c r="A55" s="122"/>
      <c r="B55" s="122"/>
      <c r="C55" s="122"/>
      <c r="D55" s="122"/>
      <c r="E55" s="122"/>
      <c r="F55" s="122"/>
      <c r="G55" s="122"/>
    </row>
    <row r="56" spans="1:7" ht="14.25">
      <c r="A56" s="122"/>
      <c r="B56" s="122"/>
      <c r="C56" s="122"/>
      <c r="D56" s="122"/>
      <c r="E56" s="122"/>
      <c r="F56" s="122"/>
      <c r="G56" s="122"/>
    </row>
    <row r="57" spans="1:7" ht="14.25">
      <c r="A57" s="122"/>
      <c r="B57" s="122"/>
      <c r="C57" s="122"/>
      <c r="D57" s="122"/>
      <c r="E57" s="122"/>
      <c r="F57" s="122"/>
      <c r="G57" s="122"/>
    </row>
    <row r="58" spans="1:7" ht="14.25">
      <c r="A58" s="122"/>
      <c r="B58" s="122"/>
      <c r="C58" s="122"/>
      <c r="D58" s="122"/>
      <c r="E58" s="122"/>
      <c r="F58" s="122"/>
      <c r="G58" s="122"/>
    </row>
    <row r="59" spans="1:7" ht="14.25">
      <c r="A59" s="122"/>
      <c r="B59" s="122"/>
      <c r="C59" s="122"/>
      <c r="D59" s="122"/>
      <c r="E59" s="122"/>
      <c r="F59" s="122"/>
      <c r="G59" s="122"/>
    </row>
    <row r="60" spans="1:7" ht="14.25">
      <c r="A60" s="122"/>
      <c r="B60" s="122"/>
      <c r="C60" s="122"/>
      <c r="D60" s="122"/>
      <c r="E60" s="122"/>
      <c r="F60" s="122"/>
      <c r="G60" s="122"/>
    </row>
    <row r="61" spans="1:7" ht="14.25">
      <c r="A61" s="122"/>
      <c r="B61" s="122"/>
      <c r="C61" s="122"/>
      <c r="D61" s="122"/>
      <c r="E61" s="122"/>
      <c r="F61" s="122"/>
      <c r="G61" s="122"/>
    </row>
    <row r="62" spans="1:7" ht="14.25">
      <c r="A62" s="122"/>
      <c r="B62" s="122"/>
      <c r="C62" s="122"/>
      <c r="D62" s="122"/>
      <c r="E62" s="122"/>
      <c r="F62" s="122"/>
      <c r="G62" s="122"/>
    </row>
    <row r="63" spans="1:7" ht="14.25">
      <c r="A63" s="122"/>
      <c r="B63" s="122"/>
      <c r="C63" s="122"/>
      <c r="D63" s="122"/>
      <c r="E63" s="122"/>
      <c r="F63" s="122"/>
      <c r="G63" s="122"/>
    </row>
    <row r="64" spans="1:7" ht="14.25">
      <c r="A64" s="122"/>
      <c r="B64" s="122"/>
      <c r="C64" s="122"/>
      <c r="D64" s="122"/>
      <c r="E64" s="122"/>
      <c r="F64" s="122"/>
      <c r="G64" s="122"/>
    </row>
    <row r="65" spans="1:9" ht="14.25">
      <c r="A65" s="122"/>
      <c r="B65" s="122"/>
      <c r="C65" s="122"/>
      <c r="D65" s="122"/>
      <c r="E65" s="122"/>
      <c r="F65" s="122"/>
      <c r="G65" s="122"/>
    </row>
    <row r="66" spans="1:9" ht="14.25">
      <c r="A66" s="122"/>
      <c r="B66" s="122"/>
      <c r="C66" s="122"/>
      <c r="D66" s="122"/>
      <c r="E66" s="122"/>
      <c r="F66" s="122"/>
      <c r="G66" s="122"/>
    </row>
    <row r="68" spans="1:9">
      <c r="C68" s="460"/>
      <c r="D68" s="460"/>
    </row>
    <row r="69" spans="1:9" ht="13.5" thickBot="1"/>
    <row r="70" spans="1:9" ht="32.25" customHeight="1">
      <c r="A70" s="57"/>
      <c r="B70" s="456" t="s">
        <v>177</v>
      </c>
      <c r="C70" s="457"/>
      <c r="D70" s="462" t="s">
        <v>178</v>
      </c>
      <c r="E70" s="463"/>
      <c r="F70" s="463"/>
      <c r="G70" s="464"/>
      <c r="H70" s="66"/>
    </row>
    <row r="71" spans="1:9" ht="18.75" customHeight="1">
      <c r="A71" s="57"/>
      <c r="B71" s="458"/>
      <c r="C71" s="459"/>
      <c r="D71" s="465" t="s">
        <v>179</v>
      </c>
      <c r="E71" s="466"/>
      <c r="F71" s="466"/>
      <c r="G71" s="467"/>
      <c r="H71" s="66"/>
    </row>
    <row r="72" spans="1:9" ht="27" customHeight="1">
      <c r="A72" s="57"/>
      <c r="B72" s="458"/>
      <c r="C72" s="459"/>
      <c r="D72" s="465" t="s">
        <v>180</v>
      </c>
      <c r="E72" s="466"/>
      <c r="F72" s="466"/>
      <c r="G72" s="467"/>
      <c r="H72" s="66"/>
    </row>
    <row r="73" spans="1:9" ht="23.25" customHeight="1">
      <c r="A73" s="57"/>
      <c r="B73" s="481" t="s">
        <v>181</v>
      </c>
      <c r="C73" s="482"/>
      <c r="D73" s="485">
        <v>0</v>
      </c>
      <c r="E73" s="486"/>
      <c r="F73" s="486"/>
      <c r="G73" s="487"/>
      <c r="H73" s="67"/>
    </row>
    <row r="74" spans="1:9" ht="17.25" customHeight="1">
      <c r="B74" s="481" t="s">
        <v>182</v>
      </c>
      <c r="C74" s="482"/>
      <c r="D74" s="485">
        <v>1</v>
      </c>
      <c r="E74" s="486"/>
      <c r="F74" s="486"/>
      <c r="G74" s="487"/>
      <c r="H74" s="67"/>
    </row>
    <row r="75" spans="1:9" ht="20.25" customHeight="1" thickBot="1">
      <c r="B75" s="483" t="s">
        <v>183</v>
      </c>
      <c r="C75" s="484"/>
      <c r="D75" s="488">
        <v>2</v>
      </c>
      <c r="E75" s="489"/>
      <c r="F75" s="489"/>
      <c r="G75" s="490"/>
      <c r="H75" s="67"/>
    </row>
    <row r="80" spans="1:9">
      <c r="D80" s="65"/>
      <c r="E80" s="65"/>
      <c r="F80" s="65"/>
      <c r="G80" s="65"/>
      <c r="H80" s="65"/>
      <c r="I80" s="65"/>
    </row>
    <row r="81" spans="4:9">
      <c r="D81" s="65"/>
      <c r="E81" s="65"/>
      <c r="F81" s="65"/>
      <c r="G81" s="65"/>
      <c r="H81" s="65"/>
      <c r="I81" s="65"/>
    </row>
    <row r="82" spans="4:9">
      <c r="D82" s="65"/>
      <c r="E82" s="65"/>
      <c r="F82" s="65"/>
      <c r="G82" s="65"/>
      <c r="H82" s="65"/>
      <c r="I82" s="65"/>
    </row>
    <row r="83" spans="4:9">
      <c r="D83" s="65"/>
      <c r="E83" s="65"/>
      <c r="F83" s="65"/>
      <c r="G83" s="65"/>
      <c r="H83" s="65"/>
      <c r="I83" s="65"/>
    </row>
    <row r="84" spans="4:9">
      <c r="D84" s="65"/>
      <c r="E84" s="65"/>
      <c r="F84" s="65"/>
      <c r="G84" s="65"/>
      <c r="H84" s="65"/>
      <c r="I84" s="65"/>
    </row>
    <row r="85" spans="4:9">
      <c r="D85" s="65"/>
      <c r="E85" s="65"/>
      <c r="F85" s="65"/>
      <c r="G85" s="65"/>
      <c r="H85" s="65"/>
      <c r="I85" s="65"/>
    </row>
    <row r="86" spans="4:9">
      <c r="D86" s="65"/>
      <c r="E86" s="65"/>
      <c r="F86" s="65"/>
      <c r="G86" s="65"/>
      <c r="H86" s="65"/>
      <c r="I86" s="65"/>
    </row>
    <row r="87" spans="4:9">
      <c r="D87" s="65"/>
      <c r="E87" s="65"/>
      <c r="F87" s="65"/>
      <c r="G87" s="65"/>
      <c r="H87" s="65"/>
      <c r="I87" s="65"/>
    </row>
    <row r="88" spans="4:9">
      <c r="D88" s="65"/>
      <c r="E88" s="65"/>
      <c r="F88" s="65"/>
      <c r="G88" s="65"/>
      <c r="H88" s="65"/>
      <c r="I88" s="65"/>
    </row>
    <row r="89" spans="4:9">
      <c r="D89" s="65"/>
      <c r="E89" s="65"/>
      <c r="F89" s="65"/>
      <c r="G89" s="65"/>
      <c r="H89" s="65"/>
      <c r="I89" s="65"/>
    </row>
  </sheetData>
  <mergeCells count="103">
    <mergeCell ref="N8:N9"/>
    <mergeCell ref="I10:I18"/>
    <mergeCell ref="J10:J18"/>
    <mergeCell ref="K10:K18"/>
    <mergeCell ref="L11:L12"/>
    <mergeCell ref="M11:M12"/>
    <mergeCell ref="N11:N12"/>
    <mergeCell ref="O11:O12"/>
    <mergeCell ref="N41:N42"/>
    <mergeCell ref="O41:O42"/>
    <mergeCell ref="I40:I48"/>
    <mergeCell ref="J40:J48"/>
    <mergeCell ref="K40:K48"/>
    <mergeCell ref="L41:L42"/>
    <mergeCell ref="M41:M42"/>
    <mergeCell ref="I37:I39"/>
    <mergeCell ref="J37:K37"/>
    <mergeCell ref="L37:L39"/>
    <mergeCell ref="M37:N37"/>
    <mergeCell ref="O37:O39"/>
    <mergeCell ref="M38:M39"/>
    <mergeCell ref="N38:N39"/>
    <mergeCell ref="F41:F42"/>
    <mergeCell ref="G41:G42"/>
    <mergeCell ref="I7:I9"/>
    <mergeCell ref="J7:K7"/>
    <mergeCell ref="L7:L9"/>
    <mergeCell ref="I20:O20"/>
    <mergeCell ref="I22:I24"/>
    <mergeCell ref="J22:K22"/>
    <mergeCell ref="L22:L24"/>
    <mergeCell ref="M22:N22"/>
    <mergeCell ref="O22:O24"/>
    <mergeCell ref="M23:M24"/>
    <mergeCell ref="N23:N24"/>
    <mergeCell ref="I25:I33"/>
    <mergeCell ref="J25:J33"/>
    <mergeCell ref="K25:K33"/>
    <mergeCell ref="E7:F7"/>
    <mergeCell ref="L26:L27"/>
    <mergeCell ref="M26:M27"/>
    <mergeCell ref="N26:N27"/>
    <mergeCell ref="O26:O27"/>
    <mergeCell ref="M7:N7"/>
    <mergeCell ref="O7:O9"/>
    <mergeCell ref="M8:M9"/>
    <mergeCell ref="E37:F37"/>
    <mergeCell ref="G37:G39"/>
    <mergeCell ref="E38:E39"/>
    <mergeCell ref="F38:F39"/>
    <mergeCell ref="A25:A33"/>
    <mergeCell ref="B25:B33"/>
    <mergeCell ref="C25:C33"/>
    <mergeCell ref="D26:D27"/>
    <mergeCell ref="E26:E27"/>
    <mergeCell ref="B73:C73"/>
    <mergeCell ref="B74:C74"/>
    <mergeCell ref="B75:C75"/>
    <mergeCell ref="D73:G73"/>
    <mergeCell ref="D74:G74"/>
    <mergeCell ref="D75:G75"/>
    <mergeCell ref="C1:E3"/>
    <mergeCell ref="G11:G12"/>
    <mergeCell ref="A1:B3"/>
    <mergeCell ref="F1:G1"/>
    <mergeCell ref="F2:G2"/>
    <mergeCell ref="F3:G3"/>
    <mergeCell ref="A10:A18"/>
    <mergeCell ref="B10:B18"/>
    <mergeCell ref="C10:C18"/>
    <mergeCell ref="D11:D12"/>
    <mergeCell ref="A7:A9"/>
    <mergeCell ref="B7:C7"/>
    <mergeCell ref="D7:D9"/>
    <mergeCell ref="G7:G9"/>
    <mergeCell ref="E8:E9"/>
    <mergeCell ref="F8:F9"/>
    <mergeCell ref="E11:E12"/>
    <mergeCell ref="F11:F12"/>
    <mergeCell ref="B70:C72"/>
    <mergeCell ref="C68:D68"/>
    <mergeCell ref="A20:G20"/>
    <mergeCell ref="D70:G70"/>
    <mergeCell ref="D71:G71"/>
    <mergeCell ref="D72:G72"/>
    <mergeCell ref="A22:A24"/>
    <mergeCell ref="B22:C22"/>
    <mergeCell ref="D22:D24"/>
    <mergeCell ref="E22:F22"/>
    <mergeCell ref="G22:G24"/>
    <mergeCell ref="E23:E24"/>
    <mergeCell ref="F23:F24"/>
    <mergeCell ref="A40:A48"/>
    <mergeCell ref="B40:B48"/>
    <mergeCell ref="C40:C48"/>
    <mergeCell ref="D41:D42"/>
    <mergeCell ref="E41:E42"/>
    <mergeCell ref="F26:F27"/>
    <mergeCell ref="A35:G35"/>
    <mergeCell ref="G26:G27"/>
    <mergeCell ref="A37:A39"/>
    <mergeCell ref="B37:C37"/>
    <mergeCell ref="D37:D39"/>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dimension ref="A1:AA64"/>
  <sheetViews>
    <sheetView zoomScale="68" zoomScaleNormal="68" workbookViewId="0">
      <selection activeCell="F40" sqref="F40:G41"/>
    </sheetView>
  </sheetViews>
  <sheetFormatPr baseColWidth="10" defaultRowHeight="12.75"/>
  <cols>
    <col min="1" max="1" width="17.42578125" customWidth="1"/>
    <col min="2" max="3" width="13.42578125" customWidth="1"/>
    <col min="4" max="4" width="22.42578125" customWidth="1"/>
    <col min="7" max="7" width="21.140625" customWidth="1"/>
    <col min="10" max="10" width="15" customWidth="1"/>
    <col min="13" max="13" width="16.28515625" style="11" customWidth="1"/>
    <col min="15" max="15" width="12.42578125" customWidth="1"/>
  </cols>
  <sheetData>
    <row r="1" spans="1:27" ht="15.75" customHeight="1">
      <c r="A1" s="523"/>
      <c r="B1" s="523"/>
      <c r="C1" s="452" t="s">
        <v>33</v>
      </c>
      <c r="D1" s="452"/>
      <c r="E1" s="452"/>
      <c r="F1" s="492" t="s">
        <v>210</v>
      </c>
      <c r="G1" s="492"/>
      <c r="J1" s="523"/>
      <c r="K1" s="523"/>
      <c r="L1" s="452"/>
      <c r="M1" s="452"/>
      <c r="N1" s="492" t="s">
        <v>210</v>
      </c>
      <c r="O1" s="492"/>
    </row>
    <row r="2" spans="1:27" ht="15.75" customHeight="1">
      <c r="A2" s="523"/>
      <c r="B2" s="523"/>
      <c r="C2" s="452"/>
      <c r="D2" s="452"/>
      <c r="E2" s="452"/>
      <c r="F2" s="492" t="s">
        <v>216</v>
      </c>
      <c r="G2" s="492"/>
      <c r="J2" s="523"/>
      <c r="K2" s="523"/>
      <c r="L2" s="452"/>
      <c r="M2" s="452"/>
      <c r="N2" s="492" t="s">
        <v>216</v>
      </c>
      <c r="O2" s="492"/>
    </row>
    <row r="3" spans="1:27" ht="15.75" customHeight="1">
      <c r="A3" s="523"/>
      <c r="B3" s="523"/>
      <c r="C3" s="452"/>
      <c r="D3" s="452"/>
      <c r="E3" s="452"/>
      <c r="F3" s="528" t="s">
        <v>963</v>
      </c>
      <c r="G3" s="529"/>
      <c r="J3" s="523"/>
      <c r="K3" s="523"/>
      <c r="L3" s="452"/>
      <c r="M3" s="452"/>
      <c r="N3" s="528" t="s">
        <v>963</v>
      </c>
      <c r="O3" s="529"/>
    </row>
    <row r="4" spans="1:27" ht="13.5" thickBot="1">
      <c r="A4" s="132"/>
      <c r="B4" s="132"/>
      <c r="C4" s="132"/>
      <c r="D4" s="132"/>
      <c r="E4" s="132"/>
      <c r="F4" s="132"/>
      <c r="G4" s="132"/>
    </row>
    <row r="5" spans="1:27" ht="15" customHeight="1" thickBot="1">
      <c r="A5" s="518" t="s">
        <v>14</v>
      </c>
      <c r="B5" s="521" t="s">
        <v>15</v>
      </c>
      <c r="C5" s="522"/>
      <c r="D5" s="518" t="s">
        <v>16</v>
      </c>
      <c r="E5" s="521" t="s">
        <v>403</v>
      </c>
      <c r="F5" s="522"/>
      <c r="G5" s="512" t="s">
        <v>18</v>
      </c>
      <c r="J5" s="533" t="s">
        <v>404</v>
      </c>
      <c r="K5" s="534"/>
      <c r="L5" s="534"/>
      <c r="M5" s="534"/>
      <c r="N5" s="535"/>
      <c r="O5" s="535"/>
      <c r="P5" s="133"/>
      <c r="X5" s="133"/>
    </row>
    <row r="6" spans="1:27" ht="26.25" thickBot="1">
      <c r="A6" s="519"/>
      <c r="B6" s="134" t="s">
        <v>19</v>
      </c>
      <c r="C6" s="134" t="s">
        <v>21</v>
      </c>
      <c r="D6" s="519"/>
      <c r="E6" s="518" t="s">
        <v>23</v>
      </c>
      <c r="F6" s="518" t="s">
        <v>24</v>
      </c>
      <c r="G6" s="513"/>
      <c r="J6" s="536" t="s">
        <v>405</v>
      </c>
      <c r="K6" s="538" t="s">
        <v>406</v>
      </c>
      <c r="L6" s="539"/>
      <c r="M6" s="135" t="s">
        <v>407</v>
      </c>
      <c r="N6" s="532" t="s">
        <v>408</v>
      </c>
      <c r="O6" s="532"/>
      <c r="P6" s="133"/>
      <c r="X6" s="133"/>
    </row>
    <row r="7" spans="1:27" ht="51.75" customHeight="1" thickBot="1">
      <c r="A7" s="520"/>
      <c r="B7" s="136" t="s">
        <v>20</v>
      </c>
      <c r="C7" s="136" t="s">
        <v>22</v>
      </c>
      <c r="D7" s="520"/>
      <c r="E7" s="520"/>
      <c r="F7" s="520"/>
      <c r="G7" s="514"/>
      <c r="I7" s="137"/>
      <c r="J7" s="537"/>
      <c r="K7" s="138" t="s">
        <v>19</v>
      </c>
      <c r="L7" s="138" t="s">
        <v>21</v>
      </c>
      <c r="M7" s="135" t="s">
        <v>410</v>
      </c>
      <c r="N7" s="139" t="s">
        <v>411</v>
      </c>
      <c r="O7" s="140" t="s">
        <v>412</v>
      </c>
      <c r="P7" s="133"/>
      <c r="X7" s="133"/>
    </row>
    <row r="8" spans="1:27" ht="102.75" thickBot="1">
      <c r="A8" s="512" t="str">
        <f>'Mapa de Riesgos.'!M19</f>
        <v>Generación de alertas automáticas a través del software de PQRDSF, avisos del tiempo de respuesta</v>
      </c>
      <c r="B8" s="515" t="s">
        <v>376</v>
      </c>
      <c r="C8" s="515"/>
      <c r="D8" s="141" t="s">
        <v>25</v>
      </c>
      <c r="E8" s="124">
        <v>15</v>
      </c>
      <c r="F8" s="124">
        <v>0</v>
      </c>
      <c r="G8" s="125" t="s">
        <v>413</v>
      </c>
      <c r="I8" s="137"/>
      <c r="J8" s="142" t="s">
        <v>266</v>
      </c>
      <c r="K8" s="143"/>
      <c r="L8" s="143"/>
      <c r="M8" s="144" t="s">
        <v>414</v>
      </c>
      <c r="N8" s="145">
        <v>15</v>
      </c>
      <c r="O8" s="146"/>
      <c r="P8" s="133"/>
      <c r="X8" s="133"/>
    </row>
    <row r="9" spans="1:27" ht="102.75" thickBot="1">
      <c r="A9" s="513"/>
      <c r="B9" s="516"/>
      <c r="C9" s="516"/>
      <c r="D9" s="515" t="s">
        <v>26</v>
      </c>
      <c r="E9" s="479">
        <v>5</v>
      </c>
      <c r="F9" s="479">
        <v>0</v>
      </c>
      <c r="G9" s="479" t="s">
        <v>415</v>
      </c>
      <c r="I9" s="137"/>
      <c r="J9" s="142" t="s">
        <v>268</v>
      </c>
      <c r="K9" s="143" t="s">
        <v>416</v>
      </c>
      <c r="L9" s="143"/>
      <c r="M9" s="144" t="s">
        <v>417</v>
      </c>
      <c r="N9" s="145">
        <v>5</v>
      </c>
      <c r="O9" s="146"/>
      <c r="P9" s="133"/>
      <c r="X9" s="133"/>
    </row>
    <row r="10" spans="1:27" ht="128.25" thickBot="1">
      <c r="A10" s="513"/>
      <c r="B10" s="516"/>
      <c r="C10" s="516"/>
      <c r="D10" s="517"/>
      <c r="E10" s="480"/>
      <c r="F10" s="480"/>
      <c r="G10" s="480"/>
      <c r="J10" s="142" t="s">
        <v>278</v>
      </c>
      <c r="K10" s="143" t="s">
        <v>416</v>
      </c>
      <c r="L10" s="143"/>
      <c r="M10" s="144" t="s">
        <v>418</v>
      </c>
      <c r="N10" s="145">
        <v>15</v>
      </c>
      <c r="O10" s="146"/>
      <c r="P10" s="133"/>
      <c r="X10" s="133"/>
    </row>
    <row r="11" spans="1:27" ht="77.25" thickBot="1">
      <c r="A11" s="513"/>
      <c r="B11" s="516"/>
      <c r="C11" s="516"/>
      <c r="D11" s="136" t="s">
        <v>27</v>
      </c>
      <c r="E11" s="125">
        <v>15</v>
      </c>
      <c r="F11" s="125">
        <v>0</v>
      </c>
      <c r="G11" s="125" t="s">
        <v>419</v>
      </c>
      <c r="J11" s="142" t="s">
        <v>420</v>
      </c>
      <c r="K11" s="143" t="s">
        <v>416</v>
      </c>
      <c r="L11" s="143"/>
      <c r="M11" s="144" t="s">
        <v>421</v>
      </c>
      <c r="N11" s="145">
        <v>10</v>
      </c>
      <c r="O11" s="146"/>
      <c r="P11" s="133"/>
      <c r="X11" s="133"/>
      <c r="Y11" s="133"/>
    </row>
    <row r="12" spans="1:27" ht="128.25" thickBot="1">
      <c r="A12" s="513"/>
      <c r="B12" s="516"/>
      <c r="C12" s="516"/>
      <c r="D12" s="136" t="s">
        <v>28</v>
      </c>
      <c r="E12" s="125">
        <v>10</v>
      </c>
      <c r="F12" s="125">
        <v>0</v>
      </c>
      <c r="G12" s="125" t="s">
        <v>422</v>
      </c>
      <c r="J12" s="142" t="s">
        <v>248</v>
      </c>
      <c r="K12" s="143" t="s">
        <v>416</v>
      </c>
      <c r="L12" s="143"/>
      <c r="M12" s="144" t="s">
        <v>423</v>
      </c>
      <c r="N12" s="145">
        <v>15</v>
      </c>
      <c r="O12" s="146"/>
      <c r="P12" s="133"/>
      <c r="X12" s="133"/>
      <c r="Y12" s="133"/>
    </row>
    <row r="13" spans="1:27" ht="60.75" thickBot="1">
      <c r="A13" s="513"/>
      <c r="B13" s="516"/>
      <c r="C13" s="516"/>
      <c r="D13" s="136" t="s">
        <v>29</v>
      </c>
      <c r="E13" s="125">
        <v>15</v>
      </c>
      <c r="F13" s="125">
        <v>0</v>
      </c>
      <c r="G13" s="125" t="s">
        <v>257</v>
      </c>
      <c r="J13" s="142"/>
      <c r="K13" s="143"/>
      <c r="L13" s="143"/>
      <c r="M13" s="144" t="s">
        <v>424</v>
      </c>
      <c r="N13" s="145">
        <v>10</v>
      </c>
      <c r="O13" s="146"/>
      <c r="P13" s="133"/>
      <c r="X13" s="133"/>
      <c r="Y13" s="133"/>
    </row>
    <row r="14" spans="1:27" ht="60.75" thickBot="1">
      <c r="A14" s="513"/>
      <c r="B14" s="516"/>
      <c r="C14" s="516"/>
      <c r="D14" s="136" t="s">
        <v>30</v>
      </c>
      <c r="E14" s="125">
        <v>10</v>
      </c>
      <c r="F14" s="125">
        <v>0</v>
      </c>
      <c r="G14" s="125" t="s">
        <v>425</v>
      </c>
      <c r="J14" s="142"/>
      <c r="K14" s="143"/>
      <c r="L14" s="143"/>
      <c r="M14" s="144" t="s">
        <v>426</v>
      </c>
      <c r="N14" s="145">
        <v>30</v>
      </c>
      <c r="O14" s="146"/>
      <c r="P14" s="133"/>
      <c r="X14" s="133"/>
      <c r="Y14" s="133"/>
    </row>
    <row r="15" spans="1:27" ht="51.75" thickBot="1">
      <c r="A15" s="513"/>
      <c r="B15" s="516"/>
      <c r="C15" s="516"/>
      <c r="D15" s="136" t="s">
        <v>31</v>
      </c>
      <c r="E15" s="125"/>
      <c r="F15" s="125">
        <v>30</v>
      </c>
      <c r="G15" s="125" t="s">
        <v>427</v>
      </c>
      <c r="J15" s="533" t="s">
        <v>32</v>
      </c>
      <c r="K15" s="534"/>
      <c r="L15" s="534"/>
      <c r="M15" s="534"/>
      <c r="N15" s="147">
        <v>100</v>
      </c>
      <c r="O15" s="148"/>
      <c r="P15" s="133"/>
      <c r="X15" s="133"/>
      <c r="Y15" s="133"/>
    </row>
    <row r="16" spans="1:27" ht="15" thickBot="1">
      <c r="A16" s="514"/>
      <c r="B16" s="517"/>
      <c r="C16" s="517"/>
      <c r="D16" s="149" t="s">
        <v>32</v>
      </c>
      <c r="E16" s="150">
        <v>70</v>
      </c>
      <c r="F16" s="150">
        <v>30</v>
      </c>
      <c r="G16" s="150"/>
      <c r="J16" s="133"/>
      <c r="K16" s="133"/>
      <c r="L16" s="133"/>
      <c r="M16" s="151"/>
      <c r="N16" s="133"/>
      <c r="O16" s="133"/>
      <c r="P16" s="133"/>
      <c r="X16" s="133"/>
      <c r="Y16" s="133"/>
      <c r="Z16" s="133"/>
      <c r="AA16" s="133"/>
    </row>
    <row r="17" spans="1:27" ht="15" thickBot="1">
      <c r="A17" s="123"/>
      <c r="B17" s="152"/>
      <c r="C17" s="152"/>
      <c r="D17" s="153"/>
      <c r="E17" s="123"/>
      <c r="F17" s="123"/>
      <c r="G17" s="123"/>
      <c r="J17" s="133"/>
      <c r="K17" s="133"/>
      <c r="L17" s="133"/>
      <c r="M17" s="151"/>
      <c r="N17" s="133"/>
      <c r="O17" s="133"/>
      <c r="P17" s="133"/>
      <c r="X17" s="133"/>
      <c r="Y17" s="133"/>
      <c r="Z17" s="133"/>
      <c r="AA17" s="133"/>
    </row>
    <row r="18" spans="1:27" ht="30.75" thickBot="1">
      <c r="A18" s="123"/>
      <c r="B18" s="152"/>
      <c r="C18" s="152"/>
      <c r="D18" s="153"/>
      <c r="E18" s="123"/>
      <c r="F18" s="123"/>
      <c r="G18" s="123"/>
      <c r="J18" s="154" t="s">
        <v>428</v>
      </c>
      <c r="K18" s="155" t="s">
        <v>429</v>
      </c>
      <c r="L18" s="133"/>
      <c r="M18" s="151"/>
      <c r="N18" s="133"/>
      <c r="O18" s="133"/>
      <c r="P18" s="133"/>
      <c r="Q18" t="s">
        <v>160</v>
      </c>
      <c r="X18" s="133"/>
      <c r="Y18" s="133"/>
      <c r="Z18" s="133"/>
      <c r="AA18" s="133"/>
    </row>
    <row r="19" spans="1:27" ht="15.75" thickBot="1">
      <c r="A19" s="123"/>
      <c r="B19" s="152"/>
      <c r="C19" s="152"/>
      <c r="D19" s="153"/>
      <c r="E19" s="123"/>
      <c r="F19" s="123"/>
      <c r="G19" s="123"/>
      <c r="J19" s="156" t="s">
        <v>430</v>
      </c>
      <c r="K19" s="157">
        <v>0</v>
      </c>
      <c r="L19" s="133"/>
      <c r="M19" s="151"/>
      <c r="N19" s="133"/>
      <c r="O19" s="133"/>
      <c r="P19" s="133"/>
      <c r="Q19" s="133"/>
      <c r="R19" s="133"/>
      <c r="S19" s="133"/>
      <c r="T19" s="133"/>
      <c r="U19" s="133"/>
      <c r="V19" s="133"/>
      <c r="W19" s="133"/>
      <c r="X19" s="133"/>
      <c r="Y19" s="133"/>
      <c r="Z19" s="133"/>
      <c r="AA19" s="133"/>
    </row>
    <row r="20" spans="1:27" ht="15.75" customHeight="1" thickBot="1">
      <c r="A20" s="523"/>
      <c r="B20" s="523"/>
      <c r="C20" s="452" t="s">
        <v>33</v>
      </c>
      <c r="D20" s="452"/>
      <c r="E20" s="452"/>
      <c r="F20" s="492" t="s">
        <v>210</v>
      </c>
      <c r="G20" s="492"/>
      <c r="J20" s="156" t="s">
        <v>431</v>
      </c>
      <c r="K20" s="157">
        <v>1</v>
      </c>
      <c r="L20" s="133"/>
      <c r="M20" s="151"/>
      <c r="N20" s="133"/>
      <c r="O20" s="133"/>
      <c r="P20" s="133"/>
      <c r="Q20" s="133"/>
      <c r="R20" s="133"/>
      <c r="S20" s="133"/>
      <c r="T20" s="133"/>
      <c r="U20" s="133"/>
      <c r="V20" s="133"/>
      <c r="W20" s="133"/>
      <c r="X20" s="133"/>
      <c r="Y20" s="133"/>
      <c r="Z20" s="133"/>
      <c r="AA20" s="133"/>
    </row>
    <row r="21" spans="1:27" ht="15.75" customHeight="1" thickBot="1">
      <c r="A21" s="523"/>
      <c r="B21" s="523"/>
      <c r="C21" s="452"/>
      <c r="D21" s="452"/>
      <c r="E21" s="452"/>
      <c r="F21" s="492" t="s">
        <v>216</v>
      </c>
      <c r="G21" s="492"/>
      <c r="J21" s="156" t="s">
        <v>432</v>
      </c>
      <c r="K21" s="157">
        <v>2</v>
      </c>
      <c r="L21" s="133"/>
      <c r="M21" s="151"/>
      <c r="N21" s="133"/>
      <c r="O21" s="133"/>
      <c r="P21" s="133"/>
      <c r="Q21" s="133"/>
      <c r="R21" s="133"/>
      <c r="S21" s="133"/>
      <c r="T21" s="133"/>
      <c r="U21" s="133"/>
      <c r="V21" s="133"/>
      <c r="W21" s="133"/>
      <c r="X21" s="133"/>
      <c r="Y21" s="133"/>
      <c r="Z21" s="133"/>
      <c r="AA21" s="133"/>
    </row>
    <row r="22" spans="1:27" ht="15.75" customHeight="1">
      <c r="A22" s="523"/>
      <c r="B22" s="523"/>
      <c r="C22" s="452"/>
      <c r="D22" s="452"/>
      <c r="E22" s="452"/>
      <c r="F22" s="528" t="s">
        <v>963</v>
      </c>
      <c r="G22" s="529"/>
      <c r="J22" s="133"/>
      <c r="K22" s="133"/>
      <c r="L22" s="133"/>
      <c r="M22" s="151"/>
      <c r="N22" s="133"/>
      <c r="O22" s="133"/>
      <c r="P22" s="133"/>
      <c r="Q22" s="133"/>
      <c r="R22" s="133"/>
      <c r="S22" s="133"/>
      <c r="T22" s="133"/>
      <c r="U22" s="133"/>
      <c r="V22" s="133"/>
      <c r="W22" s="133"/>
      <c r="X22" s="133"/>
      <c r="Y22" s="133"/>
      <c r="Z22" s="133"/>
      <c r="AA22" s="133"/>
    </row>
    <row r="23" spans="1:27" ht="15" thickBot="1">
      <c r="A23" s="123"/>
      <c r="B23" s="152"/>
      <c r="C23" s="152"/>
      <c r="D23" s="153"/>
      <c r="E23" s="123"/>
      <c r="F23" s="123"/>
      <c r="G23" s="123"/>
      <c r="J23" s="133"/>
      <c r="K23" s="133"/>
      <c r="L23" s="133"/>
      <c r="M23" s="151"/>
      <c r="N23" s="133"/>
      <c r="O23" s="133"/>
      <c r="P23" s="133"/>
      <c r="Q23" s="133"/>
      <c r="R23" s="133"/>
      <c r="S23" s="133"/>
      <c r="T23" s="133"/>
      <c r="U23" s="133"/>
      <c r="V23" s="133"/>
      <c r="W23" s="133"/>
      <c r="X23" s="133"/>
      <c r="Y23" s="133"/>
      <c r="Z23" s="133"/>
      <c r="AA23" s="133"/>
    </row>
    <row r="24" spans="1:27" ht="21" thickBot="1">
      <c r="A24" s="518" t="s">
        <v>14</v>
      </c>
      <c r="B24" s="521" t="s">
        <v>15</v>
      </c>
      <c r="C24" s="522"/>
      <c r="D24" s="518" t="s">
        <v>16</v>
      </c>
      <c r="E24" s="521" t="s">
        <v>403</v>
      </c>
      <c r="F24" s="522"/>
      <c r="G24" s="512" t="s">
        <v>18</v>
      </c>
      <c r="J24" s="530" t="s">
        <v>433</v>
      </c>
      <c r="K24" s="530"/>
      <c r="L24" s="530"/>
      <c r="M24" s="530"/>
      <c r="N24" s="530"/>
      <c r="O24" s="530"/>
      <c r="P24" s="530"/>
      <c r="Q24" s="530"/>
      <c r="R24" s="530"/>
      <c r="S24" s="530"/>
      <c r="T24" s="530"/>
      <c r="U24" s="530"/>
      <c r="V24" s="530"/>
      <c r="W24" s="530"/>
      <c r="X24" s="530"/>
      <c r="Y24" s="530"/>
      <c r="Z24" s="530"/>
      <c r="AA24" s="530"/>
    </row>
    <row r="25" spans="1:27" ht="15.75">
      <c r="A25" s="519"/>
      <c r="B25" s="134" t="s">
        <v>19</v>
      </c>
      <c r="C25" s="134" t="s">
        <v>21</v>
      </c>
      <c r="D25" s="519"/>
      <c r="E25" s="518" t="s">
        <v>23</v>
      </c>
      <c r="F25" s="518" t="s">
        <v>24</v>
      </c>
      <c r="G25" s="513"/>
      <c r="J25" s="158" t="s">
        <v>434</v>
      </c>
      <c r="K25" s="524" t="s">
        <v>435</v>
      </c>
      <c r="L25" s="524"/>
      <c r="M25" s="524"/>
      <c r="N25" s="524"/>
      <c r="O25" s="524"/>
      <c r="P25" s="524"/>
      <c r="Q25" s="524"/>
      <c r="R25" s="524"/>
      <c r="S25" s="524"/>
      <c r="T25" s="524"/>
      <c r="U25" s="524"/>
      <c r="V25" s="524"/>
      <c r="W25" s="524"/>
      <c r="X25" s="524"/>
      <c r="Y25" s="524"/>
      <c r="Z25" s="524"/>
      <c r="AA25" s="524"/>
    </row>
    <row r="26" spans="1:27" ht="51.75" thickBot="1">
      <c r="A26" s="520"/>
      <c r="B26" s="136" t="s">
        <v>20</v>
      </c>
      <c r="C26" s="136" t="s">
        <v>22</v>
      </c>
      <c r="D26" s="520"/>
      <c r="E26" s="520"/>
      <c r="F26" s="520"/>
      <c r="G26" s="514"/>
      <c r="J26" s="158" t="s">
        <v>436</v>
      </c>
      <c r="K26" s="524" t="s">
        <v>437</v>
      </c>
      <c r="L26" s="524"/>
      <c r="M26" s="524"/>
      <c r="N26" s="524"/>
      <c r="O26" s="524"/>
      <c r="P26" s="524"/>
      <c r="Q26" s="524"/>
      <c r="R26" s="524"/>
      <c r="S26" s="524"/>
      <c r="T26" s="524"/>
      <c r="U26" s="524"/>
      <c r="V26" s="524"/>
      <c r="W26" s="524"/>
      <c r="X26" s="524"/>
      <c r="Y26" s="524"/>
      <c r="Z26" s="524"/>
      <c r="AA26" s="524"/>
    </row>
    <row r="27" spans="1:27" ht="60.75" customHeight="1" thickBot="1">
      <c r="A27" s="512" t="str">
        <f>'Mapa de Riesgos.'!M20</f>
        <v>Control de la calidad de las Respuestas</v>
      </c>
      <c r="B27" s="515" t="s">
        <v>376</v>
      </c>
      <c r="C27" s="515"/>
      <c r="D27" s="136" t="s">
        <v>25</v>
      </c>
      <c r="E27" s="125">
        <v>15</v>
      </c>
      <c r="F27" s="125">
        <v>0</v>
      </c>
      <c r="G27" s="125" t="s">
        <v>413</v>
      </c>
      <c r="J27" s="160" t="s">
        <v>438</v>
      </c>
      <c r="K27" s="524" t="s">
        <v>439</v>
      </c>
      <c r="L27" s="524"/>
      <c r="M27" s="524"/>
      <c r="N27" s="524"/>
      <c r="O27" s="524"/>
      <c r="P27" s="524"/>
      <c r="Q27" s="524"/>
      <c r="R27" s="524"/>
      <c r="S27" s="524"/>
      <c r="T27" s="524"/>
      <c r="U27" s="524"/>
      <c r="V27" s="524"/>
      <c r="W27" s="524"/>
      <c r="X27" s="524"/>
      <c r="Y27" s="524"/>
      <c r="Z27" s="524"/>
      <c r="AA27" s="524"/>
    </row>
    <row r="28" spans="1:27" ht="37.5" customHeight="1">
      <c r="A28" s="513"/>
      <c r="B28" s="516"/>
      <c r="C28" s="516"/>
      <c r="D28" s="515" t="s">
        <v>26</v>
      </c>
      <c r="E28" s="479">
        <v>5</v>
      </c>
      <c r="F28" s="479">
        <v>0</v>
      </c>
      <c r="G28" s="479" t="s">
        <v>415</v>
      </c>
      <c r="J28" s="491" t="s">
        <v>440</v>
      </c>
      <c r="K28" s="491"/>
      <c r="L28" s="491"/>
      <c r="M28" s="491"/>
      <c r="N28" s="491"/>
      <c r="O28" s="491"/>
      <c r="P28" s="491"/>
      <c r="Q28" s="491"/>
      <c r="R28" s="491"/>
      <c r="S28" s="491"/>
      <c r="T28" s="491"/>
      <c r="U28" s="491"/>
      <c r="V28" s="491"/>
      <c r="W28" s="491"/>
      <c r="X28" s="491"/>
      <c r="Y28" s="491"/>
      <c r="Z28" s="491"/>
      <c r="AA28" s="491"/>
    </row>
    <row r="29" spans="1:27" ht="21.75" customHeight="1" thickBot="1">
      <c r="A29" s="513"/>
      <c r="B29" s="516"/>
      <c r="C29" s="516"/>
      <c r="D29" s="517"/>
      <c r="E29" s="480"/>
      <c r="F29" s="480"/>
      <c r="G29" s="480"/>
    </row>
    <row r="30" spans="1:27" ht="19.5" customHeight="1" thickBot="1">
      <c r="A30" s="513"/>
      <c r="B30" s="516"/>
      <c r="C30" s="516"/>
      <c r="D30" s="136" t="s">
        <v>27</v>
      </c>
      <c r="E30" s="125">
        <v>0</v>
      </c>
      <c r="F30" s="125">
        <v>15</v>
      </c>
      <c r="G30" s="125"/>
      <c r="J30" s="530" t="s">
        <v>441</v>
      </c>
      <c r="K30" s="530"/>
      <c r="L30" s="530"/>
      <c r="M30" s="530"/>
      <c r="N30" s="530"/>
      <c r="O30" s="530"/>
      <c r="P30" s="530"/>
      <c r="Q30" s="530"/>
      <c r="R30" s="530"/>
      <c r="S30" s="530"/>
      <c r="T30" s="530"/>
      <c r="U30" s="530"/>
      <c r="V30" s="530"/>
      <c r="W30" s="530"/>
      <c r="X30" s="530"/>
      <c r="Y30" s="530"/>
      <c r="Z30" s="530"/>
      <c r="AA30" s="530"/>
    </row>
    <row r="31" spans="1:27" ht="33.75" customHeight="1" thickBot="1">
      <c r="A31" s="513"/>
      <c r="B31" s="516"/>
      <c r="C31" s="516"/>
      <c r="D31" s="136" t="s">
        <v>28</v>
      </c>
      <c r="E31" s="125">
        <v>10</v>
      </c>
      <c r="F31" s="125">
        <v>0</v>
      </c>
      <c r="G31" s="125" t="s">
        <v>442</v>
      </c>
      <c r="J31" s="160" t="s">
        <v>434</v>
      </c>
      <c r="K31" s="531" t="s">
        <v>443</v>
      </c>
      <c r="L31" s="531"/>
      <c r="M31" s="531"/>
      <c r="N31" s="531"/>
      <c r="O31" s="531"/>
      <c r="P31" s="531"/>
      <c r="Q31" s="531"/>
      <c r="R31" s="531"/>
      <c r="S31" s="531"/>
      <c r="T31" s="531"/>
      <c r="U31" s="531"/>
      <c r="V31" s="531"/>
      <c r="W31" s="531"/>
      <c r="X31" s="531"/>
      <c r="Y31" s="531"/>
      <c r="Z31" s="531"/>
      <c r="AA31" s="531"/>
    </row>
    <row r="32" spans="1:27" ht="51.75" thickBot="1">
      <c r="A32" s="513"/>
      <c r="B32" s="516"/>
      <c r="C32" s="516"/>
      <c r="D32" s="136" t="s">
        <v>29</v>
      </c>
      <c r="E32" s="125">
        <v>15</v>
      </c>
      <c r="F32" s="125">
        <v>0</v>
      </c>
      <c r="G32" s="125" t="s">
        <v>257</v>
      </c>
      <c r="J32" s="161" t="s">
        <v>436</v>
      </c>
      <c r="K32" s="524" t="s">
        <v>444</v>
      </c>
      <c r="L32" s="524"/>
      <c r="M32" s="524"/>
      <c r="N32" s="524"/>
      <c r="O32" s="524"/>
      <c r="P32" s="524"/>
      <c r="Q32" s="524"/>
      <c r="R32" s="524"/>
      <c r="S32" s="524"/>
      <c r="T32" s="524"/>
      <c r="U32" s="524"/>
      <c r="V32" s="524"/>
      <c r="W32" s="524"/>
      <c r="X32" s="524"/>
      <c r="Y32" s="524"/>
      <c r="Z32" s="524"/>
      <c r="AA32" s="524"/>
    </row>
    <row r="33" spans="1:27" ht="51.75" thickBot="1">
      <c r="A33" s="513"/>
      <c r="B33" s="516"/>
      <c r="C33" s="516"/>
      <c r="D33" s="136" t="s">
        <v>30</v>
      </c>
      <c r="E33" s="125">
        <v>10</v>
      </c>
      <c r="F33" s="125">
        <v>0</v>
      </c>
      <c r="G33" s="125" t="s">
        <v>442</v>
      </c>
      <c r="J33" s="161" t="s">
        <v>438</v>
      </c>
      <c r="K33" s="524" t="s">
        <v>439</v>
      </c>
      <c r="L33" s="524"/>
      <c r="M33" s="524"/>
      <c r="N33" s="524"/>
      <c r="O33" s="524"/>
      <c r="P33" s="524"/>
      <c r="Q33" s="524"/>
      <c r="R33" s="524"/>
      <c r="S33" s="524"/>
      <c r="T33" s="524"/>
      <c r="U33" s="524"/>
      <c r="V33" s="524"/>
      <c r="W33" s="524"/>
      <c r="X33" s="524"/>
      <c r="Y33" s="524"/>
      <c r="Z33" s="524"/>
      <c r="AA33" s="524"/>
    </row>
    <row r="34" spans="1:27" ht="39" thickBot="1">
      <c r="A34" s="513"/>
      <c r="B34" s="516"/>
      <c r="C34" s="516"/>
      <c r="D34" s="136" t="s">
        <v>31</v>
      </c>
      <c r="E34" s="125">
        <v>30</v>
      </c>
      <c r="F34" s="125"/>
      <c r="G34" s="125" t="s">
        <v>445</v>
      </c>
      <c r="J34" s="162" t="s">
        <v>446</v>
      </c>
      <c r="K34" s="447" t="s">
        <v>447</v>
      </c>
      <c r="L34" s="447"/>
      <c r="M34" s="447"/>
      <c r="N34" s="447"/>
      <c r="O34" s="447"/>
      <c r="P34" s="447"/>
      <c r="Q34" s="447"/>
      <c r="R34" s="447"/>
      <c r="S34" s="447"/>
      <c r="T34" s="447"/>
      <c r="U34" s="447"/>
      <c r="V34" s="447"/>
      <c r="W34" s="447"/>
      <c r="X34" s="447"/>
      <c r="Y34" s="447"/>
      <c r="Z34" s="447"/>
      <c r="AA34" s="447"/>
    </row>
    <row r="35" spans="1:27" ht="13.5" thickBot="1">
      <c r="A35" s="514"/>
      <c r="B35" s="517"/>
      <c r="C35" s="517"/>
      <c r="D35" s="149" t="s">
        <v>32</v>
      </c>
      <c r="E35" s="150">
        <v>85</v>
      </c>
      <c r="F35" s="150">
        <v>15</v>
      </c>
      <c r="G35" s="150"/>
    </row>
    <row r="36" spans="1:27" ht="20.25">
      <c r="A36" s="123"/>
      <c r="B36" s="152"/>
      <c r="C36" s="152"/>
      <c r="D36" s="153"/>
      <c r="E36" s="123"/>
      <c r="F36" s="123"/>
      <c r="G36" s="123"/>
      <c r="J36" s="530" t="s">
        <v>448</v>
      </c>
      <c r="K36" s="530"/>
      <c r="L36" s="530"/>
      <c r="M36" s="530"/>
      <c r="N36" s="530"/>
      <c r="O36" s="530"/>
      <c r="P36" s="530"/>
      <c r="Q36" s="530"/>
      <c r="R36" s="530"/>
      <c r="S36" s="530"/>
      <c r="T36" s="530"/>
      <c r="U36" s="530"/>
      <c r="V36" s="530"/>
      <c r="W36" s="530"/>
      <c r="X36" s="530"/>
      <c r="Y36" s="530"/>
      <c r="Z36" s="530"/>
      <c r="AA36" s="530"/>
    </row>
    <row r="37" spans="1:27" ht="15.75">
      <c r="A37" s="123"/>
      <c r="B37" s="152"/>
      <c r="C37" s="152"/>
      <c r="D37" s="153"/>
      <c r="E37" s="123"/>
      <c r="F37" s="123"/>
      <c r="G37" s="123"/>
      <c r="J37" s="160" t="s">
        <v>434</v>
      </c>
      <c r="K37" s="531" t="s">
        <v>435</v>
      </c>
      <c r="L37" s="531"/>
      <c r="M37" s="531"/>
      <c r="N37" s="531"/>
      <c r="O37" s="531"/>
      <c r="P37" s="531"/>
      <c r="Q37" s="531"/>
      <c r="R37" s="531"/>
      <c r="S37" s="531"/>
      <c r="T37" s="531"/>
      <c r="U37" s="531"/>
      <c r="V37" s="531"/>
      <c r="W37" s="531"/>
      <c r="X37" s="531"/>
      <c r="Y37" s="531"/>
      <c r="Z37" s="531"/>
      <c r="AA37" s="531"/>
    </row>
    <row r="38" spans="1:27" ht="15.75">
      <c r="A38" s="132"/>
      <c r="B38" s="132"/>
      <c r="C38" s="132"/>
      <c r="D38" s="132"/>
      <c r="E38" s="132"/>
      <c r="F38" s="132"/>
      <c r="G38" s="132"/>
      <c r="J38" s="160" t="s">
        <v>436</v>
      </c>
      <c r="K38" s="524" t="s">
        <v>437</v>
      </c>
      <c r="L38" s="524"/>
      <c r="M38" s="524"/>
      <c r="N38" s="524"/>
      <c r="O38" s="524"/>
      <c r="P38" s="524"/>
      <c r="Q38" s="524"/>
      <c r="R38" s="524"/>
      <c r="S38" s="524"/>
      <c r="T38" s="524"/>
      <c r="U38" s="524"/>
      <c r="V38" s="524"/>
      <c r="W38" s="524"/>
      <c r="X38" s="524"/>
      <c r="Y38" s="524"/>
      <c r="Z38" s="524"/>
      <c r="AA38" s="524"/>
    </row>
    <row r="39" spans="1:27" ht="29.25" customHeight="1">
      <c r="A39" s="523"/>
      <c r="B39" s="523"/>
      <c r="C39" s="452" t="s">
        <v>33</v>
      </c>
      <c r="D39" s="452"/>
      <c r="E39" s="452"/>
      <c r="F39" s="492" t="s">
        <v>210</v>
      </c>
      <c r="G39" s="492"/>
      <c r="J39" s="160" t="s">
        <v>438</v>
      </c>
      <c r="K39" s="524" t="s">
        <v>439</v>
      </c>
      <c r="L39" s="524"/>
      <c r="M39" s="524"/>
      <c r="N39" s="524"/>
      <c r="O39" s="524"/>
      <c r="P39" s="524"/>
      <c r="Q39" s="524"/>
      <c r="R39" s="524"/>
      <c r="S39" s="524"/>
      <c r="T39" s="524"/>
      <c r="U39" s="524"/>
      <c r="V39" s="524"/>
      <c r="W39" s="524"/>
      <c r="X39" s="524"/>
      <c r="Y39" s="524"/>
      <c r="Z39" s="524"/>
      <c r="AA39" s="524"/>
    </row>
    <row r="40" spans="1:27" ht="29.25" customHeight="1">
      <c r="A40" s="523"/>
      <c r="B40" s="523"/>
      <c r="C40" s="452"/>
      <c r="D40" s="452"/>
      <c r="E40" s="452"/>
      <c r="F40" s="492" t="s">
        <v>216</v>
      </c>
      <c r="G40" s="492"/>
      <c r="J40" s="160" t="s">
        <v>446</v>
      </c>
      <c r="K40" s="525" t="s">
        <v>449</v>
      </c>
      <c r="L40" s="526"/>
      <c r="M40" s="526"/>
      <c r="N40" s="526"/>
      <c r="O40" s="526"/>
      <c r="P40" s="526"/>
      <c r="Q40" s="526"/>
      <c r="R40" s="526"/>
      <c r="S40" s="526"/>
      <c r="T40" s="526"/>
      <c r="U40" s="526"/>
      <c r="V40" s="526"/>
      <c r="W40" s="526"/>
      <c r="X40" s="526"/>
      <c r="Y40" s="526"/>
      <c r="Z40" s="526"/>
      <c r="AA40" s="527"/>
    </row>
    <row r="41" spans="1:27" ht="15.75" customHeight="1">
      <c r="A41" s="523"/>
      <c r="B41" s="523"/>
      <c r="C41" s="452"/>
      <c r="D41" s="452"/>
      <c r="E41" s="452"/>
      <c r="F41" s="528" t="s">
        <v>963</v>
      </c>
      <c r="G41" s="529"/>
      <c r="J41" s="133"/>
      <c r="K41" s="133"/>
      <c r="L41" s="133"/>
      <c r="M41" s="151"/>
      <c r="N41" s="133"/>
      <c r="O41" s="133"/>
      <c r="P41" s="133"/>
      <c r="Q41" s="133"/>
      <c r="R41" s="133"/>
      <c r="S41" s="133"/>
      <c r="T41" s="133"/>
      <c r="U41" s="133"/>
      <c r="V41" s="133"/>
      <c r="W41" s="133"/>
      <c r="X41" s="133"/>
      <c r="Y41" s="133"/>
      <c r="Z41" s="133"/>
      <c r="AA41" s="133"/>
    </row>
    <row r="42" spans="1:27" ht="15" thickBot="1">
      <c r="A42" s="123"/>
      <c r="B42" s="152"/>
      <c r="C42" s="152"/>
      <c r="D42" s="153"/>
      <c r="E42" s="123"/>
      <c r="F42" s="123"/>
      <c r="G42" s="123"/>
      <c r="J42" s="133"/>
      <c r="K42" s="133"/>
      <c r="L42" s="133"/>
      <c r="M42" s="151"/>
      <c r="N42" s="133"/>
      <c r="O42" s="133"/>
      <c r="P42" s="133"/>
      <c r="Q42" s="133"/>
      <c r="R42" s="133"/>
      <c r="S42" s="133"/>
      <c r="T42" s="133"/>
      <c r="U42" s="133"/>
      <c r="V42" s="133"/>
      <c r="W42" s="133"/>
      <c r="X42" s="133"/>
      <c r="Y42" s="133"/>
      <c r="Z42" s="133"/>
      <c r="AA42" s="133"/>
    </row>
    <row r="43" spans="1:27" ht="15" thickBot="1">
      <c r="A43" s="518" t="s">
        <v>14</v>
      </c>
      <c r="B43" s="521" t="s">
        <v>15</v>
      </c>
      <c r="C43" s="522"/>
      <c r="D43" s="518" t="s">
        <v>16</v>
      </c>
      <c r="E43" s="521" t="s">
        <v>403</v>
      </c>
      <c r="F43" s="522"/>
      <c r="G43" s="512" t="s">
        <v>18</v>
      </c>
      <c r="J43" s="133"/>
      <c r="K43" s="133"/>
      <c r="L43" s="133"/>
      <c r="M43" s="151"/>
      <c r="N43" s="133"/>
      <c r="O43" s="133"/>
      <c r="P43" s="133"/>
      <c r="Q43" s="133"/>
      <c r="R43" s="133"/>
      <c r="S43" s="133"/>
      <c r="T43" s="133"/>
      <c r="U43" s="133"/>
      <c r="V43" s="133"/>
      <c r="W43" s="133"/>
      <c r="X43" s="133"/>
      <c r="Y43" s="133"/>
      <c r="Z43" s="133"/>
      <c r="AA43" s="133"/>
    </row>
    <row r="44" spans="1:27">
      <c r="A44" s="519"/>
      <c r="B44" s="134" t="s">
        <v>19</v>
      </c>
      <c r="C44" s="134" t="s">
        <v>21</v>
      </c>
      <c r="D44" s="519"/>
      <c r="E44" s="518" t="s">
        <v>23</v>
      </c>
      <c r="F44" s="518" t="s">
        <v>24</v>
      </c>
      <c r="G44" s="513"/>
    </row>
    <row r="45" spans="1:27" ht="51.75" thickBot="1">
      <c r="A45" s="520"/>
      <c r="B45" s="136" t="s">
        <v>20</v>
      </c>
      <c r="C45" s="136" t="s">
        <v>22</v>
      </c>
      <c r="D45" s="520"/>
      <c r="E45" s="520"/>
      <c r="F45" s="520"/>
      <c r="G45" s="514"/>
    </row>
    <row r="46" spans="1:27" ht="55.5" customHeight="1" thickBot="1">
      <c r="A46" s="512" t="e">
        <f>'Mapa de Riesgos.'!#REF!</f>
        <v>#REF!</v>
      </c>
      <c r="B46" s="515" t="s">
        <v>376</v>
      </c>
      <c r="C46" s="515"/>
      <c r="D46" s="136" t="s">
        <v>25</v>
      </c>
      <c r="E46" s="125">
        <v>15</v>
      </c>
      <c r="F46" s="125">
        <v>0</v>
      </c>
      <c r="G46" s="125" t="s">
        <v>413</v>
      </c>
    </row>
    <row r="47" spans="1:27">
      <c r="A47" s="513"/>
      <c r="B47" s="516"/>
      <c r="C47" s="516"/>
      <c r="D47" s="515" t="s">
        <v>26</v>
      </c>
      <c r="E47" s="479">
        <v>5</v>
      </c>
      <c r="F47" s="479">
        <v>0</v>
      </c>
      <c r="G47" s="479" t="s">
        <v>415</v>
      </c>
    </row>
    <row r="48" spans="1:27" ht="13.5" thickBot="1">
      <c r="A48" s="513"/>
      <c r="B48" s="516"/>
      <c r="C48" s="516"/>
      <c r="D48" s="517"/>
      <c r="E48" s="480"/>
      <c r="F48" s="480"/>
      <c r="G48" s="480"/>
    </row>
    <row r="49" spans="1:7" ht="21" customHeight="1" thickBot="1">
      <c r="A49" s="513"/>
      <c r="B49" s="516"/>
      <c r="C49" s="516"/>
      <c r="D49" s="136" t="s">
        <v>27</v>
      </c>
      <c r="E49" s="125">
        <v>0</v>
      </c>
      <c r="F49" s="125">
        <v>15</v>
      </c>
      <c r="G49" s="125"/>
    </row>
    <row r="50" spans="1:7" ht="35.25" customHeight="1" thickBot="1">
      <c r="A50" s="513"/>
      <c r="B50" s="516"/>
      <c r="C50" s="516"/>
      <c r="D50" s="136" t="s">
        <v>28</v>
      </c>
      <c r="E50" s="125">
        <v>10</v>
      </c>
      <c r="F50" s="125">
        <v>0</v>
      </c>
      <c r="G50" s="125" t="s">
        <v>450</v>
      </c>
    </row>
    <row r="51" spans="1:7" ht="51.75" thickBot="1">
      <c r="A51" s="513"/>
      <c r="B51" s="516"/>
      <c r="C51" s="516"/>
      <c r="D51" s="136" t="s">
        <v>29</v>
      </c>
      <c r="E51" s="125">
        <v>15</v>
      </c>
      <c r="F51" s="125">
        <v>0</v>
      </c>
      <c r="G51" s="125" t="s">
        <v>257</v>
      </c>
    </row>
    <row r="52" spans="1:7" ht="51.75" thickBot="1">
      <c r="A52" s="513"/>
      <c r="B52" s="516"/>
      <c r="C52" s="516"/>
      <c r="D52" s="136" t="s">
        <v>30</v>
      </c>
      <c r="E52" s="125">
        <v>10</v>
      </c>
      <c r="F52" s="125">
        <v>0</v>
      </c>
      <c r="G52" s="125" t="s">
        <v>450</v>
      </c>
    </row>
    <row r="53" spans="1:7" ht="39" thickBot="1">
      <c r="A53" s="513"/>
      <c r="B53" s="516"/>
      <c r="C53" s="516"/>
      <c r="D53" s="136" t="s">
        <v>31</v>
      </c>
      <c r="E53" s="125">
        <v>30</v>
      </c>
      <c r="F53" s="125">
        <v>0</v>
      </c>
      <c r="G53" s="125" t="s">
        <v>445</v>
      </c>
    </row>
    <row r="54" spans="1:7" ht="13.5" thickBot="1">
      <c r="A54" s="514"/>
      <c r="B54" s="517"/>
      <c r="C54" s="517"/>
      <c r="D54" s="149"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500" t="s">
        <v>177</v>
      </c>
      <c r="B57" s="501"/>
      <c r="C57" s="502"/>
      <c r="D57" s="506" t="s">
        <v>178</v>
      </c>
      <c r="E57" s="507"/>
      <c r="F57" s="507"/>
      <c r="G57" s="508"/>
    </row>
    <row r="58" spans="1:7">
      <c r="A58" s="503"/>
      <c r="B58" s="504"/>
      <c r="C58" s="505"/>
      <c r="D58" s="509" t="s">
        <v>179</v>
      </c>
      <c r="E58" s="510"/>
      <c r="F58" s="510"/>
      <c r="G58" s="511"/>
    </row>
    <row r="59" spans="1:7">
      <c r="A59" s="503"/>
      <c r="B59" s="504"/>
      <c r="C59" s="505"/>
      <c r="D59" s="509" t="s">
        <v>180</v>
      </c>
      <c r="E59" s="510"/>
      <c r="F59" s="510"/>
      <c r="G59" s="511"/>
    </row>
    <row r="60" spans="1:7" ht="12.75" customHeight="1">
      <c r="A60" s="163" t="s">
        <v>451</v>
      </c>
      <c r="B60" s="164"/>
      <c r="C60" s="165"/>
      <c r="D60" s="493">
        <v>0</v>
      </c>
      <c r="E60" s="494"/>
      <c r="F60" s="494"/>
      <c r="G60" s="495"/>
    </row>
    <row r="61" spans="1:7">
      <c r="A61" s="163" t="s">
        <v>182</v>
      </c>
      <c r="B61" s="163"/>
      <c r="C61" s="163"/>
      <c r="D61" s="493">
        <v>1</v>
      </c>
      <c r="E61" s="494"/>
      <c r="F61" s="494"/>
      <c r="G61" s="495"/>
    </row>
    <row r="62" spans="1:7" ht="13.5" customHeight="1" thickBot="1">
      <c r="A62" s="163" t="s">
        <v>183</v>
      </c>
      <c r="B62" s="163"/>
      <c r="C62" s="163"/>
      <c r="D62" s="496">
        <v>2</v>
      </c>
      <c r="E62" s="497"/>
      <c r="F62" s="497"/>
      <c r="G62" s="498"/>
    </row>
    <row r="63" spans="1:7">
      <c r="A63" s="132"/>
      <c r="B63" s="132"/>
      <c r="C63" s="132"/>
      <c r="D63" s="132"/>
      <c r="E63" s="132"/>
      <c r="F63" s="132"/>
      <c r="G63" s="132"/>
    </row>
    <row r="64" spans="1:7">
      <c r="A64" s="499" t="s">
        <v>452</v>
      </c>
      <c r="B64" s="499"/>
      <c r="C64" s="499"/>
      <c r="D64" s="499"/>
      <c r="E64" s="499"/>
      <c r="F64" s="499"/>
      <c r="G64" s="499"/>
    </row>
  </sheetData>
  <mergeCells count="90">
    <mergeCell ref="N1:O1"/>
    <mergeCell ref="F2:G2"/>
    <mergeCell ref="N2:O2"/>
    <mergeCell ref="F3:G3"/>
    <mergeCell ref="N3:O3"/>
    <mergeCell ref="F6:F7"/>
    <mergeCell ref="J6:J7"/>
    <mergeCell ref="K6:L6"/>
    <mergeCell ref="A1:B3"/>
    <mergeCell ref="C1:E3"/>
    <mergeCell ref="F1:G1"/>
    <mergeCell ref="J1:K3"/>
    <mergeCell ref="L1:M3"/>
    <mergeCell ref="N6:O6"/>
    <mergeCell ref="A8:A16"/>
    <mergeCell ref="B8:B16"/>
    <mergeCell ref="C8:C16"/>
    <mergeCell ref="D9:D10"/>
    <mergeCell ref="E9:E10"/>
    <mergeCell ref="F9:F10"/>
    <mergeCell ref="G9:G10"/>
    <mergeCell ref="J15:M15"/>
    <mergeCell ref="A5:A7"/>
    <mergeCell ref="B5:C5"/>
    <mergeCell ref="D5:D7"/>
    <mergeCell ref="E5:F5"/>
    <mergeCell ref="G5:G7"/>
    <mergeCell ref="J5:O5"/>
    <mergeCell ref="E6:E7"/>
    <mergeCell ref="A24:A26"/>
    <mergeCell ref="B24:C24"/>
    <mergeCell ref="D24:D26"/>
    <mergeCell ref="E24:F24"/>
    <mergeCell ref="G24:G26"/>
    <mergeCell ref="A20:B22"/>
    <mergeCell ref="C20:E22"/>
    <mergeCell ref="F20:G20"/>
    <mergeCell ref="F21:G21"/>
    <mergeCell ref="F22:G22"/>
    <mergeCell ref="A27:A35"/>
    <mergeCell ref="B27:B35"/>
    <mergeCell ref="C27:C35"/>
    <mergeCell ref="K27:AA27"/>
    <mergeCell ref="D28:D29"/>
    <mergeCell ref="J24:AA24"/>
    <mergeCell ref="E25:E26"/>
    <mergeCell ref="F25:F26"/>
    <mergeCell ref="K25:AA25"/>
    <mergeCell ref="K26:AA26"/>
    <mergeCell ref="K38:AA38"/>
    <mergeCell ref="E28:E29"/>
    <mergeCell ref="F28:F29"/>
    <mergeCell ref="G28:G29"/>
    <mergeCell ref="J28:AA28"/>
    <mergeCell ref="J30:AA30"/>
    <mergeCell ref="K31:AA31"/>
    <mergeCell ref="K32:AA32"/>
    <mergeCell ref="K33:AA33"/>
    <mergeCell ref="K34:AA34"/>
    <mergeCell ref="J36:AA36"/>
    <mergeCell ref="K37:AA37"/>
    <mergeCell ref="A39:B41"/>
    <mergeCell ref="C39:E41"/>
    <mergeCell ref="F39:G39"/>
    <mergeCell ref="K39:AA39"/>
    <mergeCell ref="F40:G40"/>
    <mergeCell ref="K40:AA40"/>
    <mergeCell ref="F41:G41"/>
    <mergeCell ref="A43:A45"/>
    <mergeCell ref="B43:C43"/>
    <mergeCell ref="D43:D45"/>
    <mergeCell ref="E43:F43"/>
    <mergeCell ref="G43:G45"/>
    <mergeCell ref="E44:E45"/>
    <mergeCell ref="F44:F45"/>
    <mergeCell ref="D61:G61"/>
    <mergeCell ref="D62:G62"/>
    <mergeCell ref="A64:G64"/>
    <mergeCell ref="G47:G48"/>
    <mergeCell ref="A57:C59"/>
    <mergeCell ref="D57:G57"/>
    <mergeCell ref="D58:G58"/>
    <mergeCell ref="D59:G59"/>
    <mergeCell ref="D60:G60"/>
    <mergeCell ref="A46:A54"/>
    <mergeCell ref="B46:B54"/>
    <mergeCell ref="C46:C54"/>
    <mergeCell ref="D47:D48"/>
    <mergeCell ref="E47:E48"/>
    <mergeCell ref="F47:F48"/>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dimension ref="A1:BF109"/>
  <sheetViews>
    <sheetView topLeftCell="A37" zoomScale="73" zoomScaleNormal="73" workbookViewId="0">
      <selection activeCell="J17" sqref="J17"/>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23"/>
      <c r="B1" s="523"/>
      <c r="C1" s="452" t="s">
        <v>33</v>
      </c>
      <c r="D1" s="452"/>
      <c r="E1" s="452"/>
      <c r="F1" s="492" t="s">
        <v>210</v>
      </c>
      <c r="G1" s="492"/>
    </row>
    <row r="2" spans="1:58" ht="15.75" customHeight="1" thickBot="1">
      <c r="A2" s="523"/>
      <c r="B2" s="523"/>
      <c r="C2" s="452"/>
      <c r="D2" s="452"/>
      <c r="E2" s="452"/>
      <c r="F2" s="492" t="s">
        <v>216</v>
      </c>
      <c r="G2" s="492"/>
    </row>
    <row r="3" spans="1:58" ht="15.75" customHeight="1" thickBot="1">
      <c r="A3" s="523"/>
      <c r="B3" s="523"/>
      <c r="C3" s="452"/>
      <c r="D3" s="452"/>
      <c r="E3" s="452"/>
      <c r="F3" s="528" t="s">
        <v>963</v>
      </c>
      <c r="G3" s="529"/>
      <c r="K3" s="133"/>
      <c r="L3" s="133"/>
      <c r="M3" s="533" t="s">
        <v>404</v>
      </c>
      <c r="N3" s="534"/>
      <c r="O3" s="534"/>
      <c r="P3" s="534"/>
      <c r="Q3" s="534"/>
      <c r="R3" s="534"/>
      <c r="S3" s="556"/>
      <c r="T3" s="166"/>
      <c r="U3" s="133"/>
      <c r="V3" s="533" t="s">
        <v>404</v>
      </c>
      <c r="W3" s="534"/>
      <c r="X3" s="534"/>
      <c r="Y3" s="534"/>
      <c r="Z3" s="534"/>
      <c r="AA3" s="534"/>
      <c r="AB3" s="556"/>
      <c r="AC3" s="166"/>
      <c r="AD3" s="133"/>
      <c r="AE3" s="533" t="s">
        <v>404</v>
      </c>
      <c r="AF3" s="534"/>
      <c r="AG3" s="534"/>
      <c r="AH3" s="534"/>
      <c r="AI3" s="534"/>
      <c r="AJ3" s="534"/>
      <c r="AK3" s="556"/>
      <c r="AL3" s="166"/>
      <c r="AM3" s="133"/>
      <c r="AN3" s="533" t="s">
        <v>404</v>
      </c>
      <c r="AO3" s="534"/>
      <c r="AP3" s="534"/>
      <c r="AQ3" s="534"/>
      <c r="AR3" s="534"/>
      <c r="AS3" s="534"/>
      <c r="AT3" s="556"/>
      <c r="AU3" s="166"/>
      <c r="AV3" s="133"/>
      <c r="AW3" s="533" t="s">
        <v>404</v>
      </c>
      <c r="AX3" s="534"/>
      <c r="AY3" s="534"/>
      <c r="AZ3" s="534"/>
      <c r="BA3" s="534"/>
      <c r="BB3" s="534"/>
      <c r="BC3" s="556"/>
      <c r="BD3" s="166"/>
      <c r="BE3" s="133"/>
      <c r="BF3" s="133"/>
    </row>
    <row r="4" spans="1:58" ht="26.25" thickBot="1">
      <c r="A4" s="132"/>
      <c r="B4" s="132"/>
      <c r="C4" s="132"/>
      <c r="D4" s="132"/>
      <c r="E4" s="132"/>
      <c r="F4" s="132"/>
      <c r="G4" s="132"/>
      <c r="K4" s="133"/>
      <c r="L4" s="133"/>
      <c r="M4" s="557" t="s">
        <v>405</v>
      </c>
      <c r="N4" s="551" t="s">
        <v>406</v>
      </c>
      <c r="O4" s="552"/>
      <c r="P4" s="553"/>
      <c r="Q4" s="167" t="s">
        <v>407</v>
      </c>
      <c r="R4" s="551" t="s">
        <v>408</v>
      </c>
      <c r="S4" s="559"/>
      <c r="T4" s="168"/>
      <c r="U4" s="133"/>
      <c r="V4" s="557" t="s">
        <v>405</v>
      </c>
      <c r="W4" s="551" t="s">
        <v>406</v>
      </c>
      <c r="X4" s="552"/>
      <c r="Y4" s="553"/>
      <c r="Z4" s="167" t="s">
        <v>407</v>
      </c>
      <c r="AA4" s="551" t="s">
        <v>408</v>
      </c>
      <c r="AB4" s="559"/>
      <c r="AC4" s="168"/>
      <c r="AD4" s="133"/>
      <c r="AE4" s="536" t="s">
        <v>405</v>
      </c>
      <c r="AF4" s="538" t="s">
        <v>406</v>
      </c>
      <c r="AG4" s="555"/>
      <c r="AH4" s="539"/>
      <c r="AI4" s="169" t="s">
        <v>407</v>
      </c>
      <c r="AJ4" s="560" t="s">
        <v>408</v>
      </c>
      <c r="AK4" s="561"/>
      <c r="AL4" s="168"/>
      <c r="AM4" s="133"/>
      <c r="AN4" s="536" t="s">
        <v>405</v>
      </c>
      <c r="AO4" s="538" t="s">
        <v>406</v>
      </c>
      <c r="AP4" s="555"/>
      <c r="AQ4" s="539"/>
      <c r="AR4" s="169" t="s">
        <v>407</v>
      </c>
      <c r="AS4" s="560" t="s">
        <v>408</v>
      </c>
      <c r="AT4" s="561"/>
      <c r="AU4" s="168"/>
      <c r="AV4" s="133"/>
      <c r="AW4" s="536" t="s">
        <v>405</v>
      </c>
      <c r="AX4" s="538" t="s">
        <v>406</v>
      </c>
      <c r="AY4" s="555"/>
      <c r="AZ4" s="539"/>
      <c r="BA4" s="169" t="s">
        <v>407</v>
      </c>
      <c r="BB4" s="560" t="s">
        <v>408</v>
      </c>
      <c r="BC4" s="561"/>
      <c r="BD4" s="168"/>
      <c r="BE4" s="133"/>
      <c r="BF4" s="133"/>
    </row>
    <row r="5" spans="1:58" ht="26.25" thickBot="1">
      <c r="A5" s="518" t="s">
        <v>14</v>
      </c>
      <c r="B5" s="521" t="s">
        <v>15</v>
      </c>
      <c r="C5" s="522"/>
      <c r="D5" s="518" t="s">
        <v>16</v>
      </c>
      <c r="E5" s="521" t="s">
        <v>403</v>
      </c>
      <c r="F5" s="522"/>
      <c r="G5" s="512" t="s">
        <v>18</v>
      </c>
      <c r="I5" s="65"/>
      <c r="K5" s="133"/>
      <c r="L5" s="133"/>
      <c r="M5" s="558"/>
      <c r="N5" s="167" t="s">
        <v>19</v>
      </c>
      <c r="O5" s="167" t="s">
        <v>409</v>
      </c>
      <c r="P5" s="167" t="s">
        <v>21</v>
      </c>
      <c r="Q5" s="167" t="s">
        <v>410</v>
      </c>
      <c r="R5" s="167" t="s">
        <v>411</v>
      </c>
      <c r="S5" s="170" t="s">
        <v>412</v>
      </c>
      <c r="T5" s="168"/>
      <c r="U5" s="133"/>
      <c r="V5" s="558"/>
      <c r="W5" s="167" t="s">
        <v>19</v>
      </c>
      <c r="X5" s="167" t="s">
        <v>409</v>
      </c>
      <c r="Y5" s="167" t="s">
        <v>21</v>
      </c>
      <c r="Z5" s="167" t="s">
        <v>410</v>
      </c>
      <c r="AA5" s="167" t="s">
        <v>411</v>
      </c>
      <c r="AB5" s="170" t="s">
        <v>412</v>
      </c>
      <c r="AC5" s="168"/>
      <c r="AD5" s="133"/>
      <c r="AE5" s="537"/>
      <c r="AF5" s="138" t="s">
        <v>19</v>
      </c>
      <c r="AG5" s="138" t="s">
        <v>409</v>
      </c>
      <c r="AH5" s="138" t="s">
        <v>21</v>
      </c>
      <c r="AI5" s="171" t="s">
        <v>410</v>
      </c>
      <c r="AJ5" s="172" t="s">
        <v>411</v>
      </c>
      <c r="AK5" s="173" t="s">
        <v>412</v>
      </c>
      <c r="AL5" s="168"/>
      <c r="AM5" s="133"/>
      <c r="AN5" s="537"/>
      <c r="AO5" s="138" t="s">
        <v>19</v>
      </c>
      <c r="AP5" s="174" t="s">
        <v>409</v>
      </c>
      <c r="AQ5" s="174" t="s">
        <v>21</v>
      </c>
      <c r="AR5" s="174" t="s">
        <v>410</v>
      </c>
      <c r="AS5" s="174" t="s">
        <v>411</v>
      </c>
      <c r="AT5" s="173" t="s">
        <v>412</v>
      </c>
      <c r="AU5" s="168"/>
      <c r="AV5" s="133"/>
      <c r="AW5" s="537"/>
      <c r="AX5" s="138" t="s">
        <v>19</v>
      </c>
      <c r="AY5" s="138" t="s">
        <v>409</v>
      </c>
      <c r="AZ5" s="138" t="s">
        <v>21</v>
      </c>
      <c r="BA5" s="171" t="s">
        <v>410</v>
      </c>
      <c r="BB5" s="172" t="s">
        <v>411</v>
      </c>
      <c r="BC5" s="173" t="s">
        <v>412</v>
      </c>
      <c r="BD5" s="168"/>
      <c r="BE5" s="133"/>
      <c r="BF5" s="133"/>
    </row>
    <row r="6" spans="1:58" ht="99.75" customHeight="1" thickBot="1">
      <c r="A6" s="519"/>
      <c r="B6" s="134" t="s">
        <v>19</v>
      </c>
      <c r="C6" s="134" t="s">
        <v>21</v>
      </c>
      <c r="D6" s="519"/>
      <c r="E6" s="518" t="s">
        <v>23</v>
      </c>
      <c r="F6" s="518" t="s">
        <v>24</v>
      </c>
      <c r="G6" s="513"/>
      <c r="I6" s="65"/>
      <c r="K6" s="133"/>
      <c r="L6" s="133"/>
      <c r="M6" s="175" t="s">
        <v>266</v>
      </c>
      <c r="N6" s="176" t="s">
        <v>416</v>
      </c>
      <c r="O6" s="176"/>
      <c r="P6" s="176"/>
      <c r="Q6" s="177" t="s">
        <v>414</v>
      </c>
      <c r="R6" s="178">
        <v>15</v>
      </c>
      <c r="S6" s="179"/>
      <c r="T6" s="168"/>
      <c r="U6" s="133"/>
      <c r="V6" s="105" t="s">
        <v>268</v>
      </c>
      <c r="W6" s="176" t="s">
        <v>416</v>
      </c>
      <c r="X6" s="176"/>
      <c r="Y6" s="176"/>
      <c r="Z6" s="177" t="s">
        <v>414</v>
      </c>
      <c r="AA6" s="178">
        <v>15</v>
      </c>
      <c r="AB6" s="179"/>
      <c r="AC6" s="168"/>
      <c r="AD6" s="133"/>
      <c r="AE6" s="93" t="s">
        <v>271</v>
      </c>
      <c r="AF6" s="143" t="s">
        <v>416</v>
      </c>
      <c r="AG6" s="143"/>
      <c r="AH6" s="143"/>
      <c r="AI6" s="180" t="s">
        <v>414</v>
      </c>
      <c r="AJ6" s="178">
        <v>15</v>
      </c>
      <c r="AK6" s="179"/>
      <c r="AL6" s="168"/>
      <c r="AM6" s="133"/>
      <c r="AN6" s="93" t="s">
        <v>453</v>
      </c>
      <c r="AO6" s="143" t="s">
        <v>416</v>
      </c>
      <c r="AP6" s="181"/>
      <c r="AQ6" s="181"/>
      <c r="AR6" s="182" t="s">
        <v>414</v>
      </c>
      <c r="AS6" s="178">
        <v>15</v>
      </c>
      <c r="AT6" s="179"/>
      <c r="AU6" s="168"/>
      <c r="AV6" s="133"/>
      <c r="AW6" s="183" t="s">
        <v>272</v>
      </c>
      <c r="AX6" s="181" t="s">
        <v>416</v>
      </c>
      <c r="AY6" s="181"/>
      <c r="AZ6" s="181"/>
      <c r="BA6" s="182" t="s">
        <v>414</v>
      </c>
      <c r="BB6" s="178">
        <v>15</v>
      </c>
      <c r="BC6" s="179"/>
      <c r="BD6" s="168"/>
      <c r="BE6" s="133"/>
      <c r="BF6" s="133"/>
    </row>
    <row r="7" spans="1:58" ht="48.75" customHeight="1" thickBot="1">
      <c r="A7" s="546"/>
      <c r="B7" s="190" t="s">
        <v>20</v>
      </c>
      <c r="C7" s="190" t="s">
        <v>22</v>
      </c>
      <c r="D7" s="547"/>
      <c r="E7" s="520"/>
      <c r="F7" s="520"/>
      <c r="G7" s="514"/>
      <c r="I7" s="137"/>
      <c r="K7" s="133"/>
      <c r="L7" s="133"/>
      <c r="M7" s="175" t="s">
        <v>268</v>
      </c>
      <c r="N7" s="176"/>
      <c r="O7" s="176"/>
      <c r="P7" s="176"/>
      <c r="Q7" s="177" t="s">
        <v>417</v>
      </c>
      <c r="R7" s="178">
        <v>5</v>
      </c>
      <c r="S7" s="179"/>
      <c r="T7" s="168"/>
      <c r="U7" s="133"/>
      <c r="V7" s="175"/>
      <c r="W7" s="176"/>
      <c r="X7" s="176"/>
      <c r="Y7" s="176"/>
      <c r="Z7" s="177" t="s">
        <v>417</v>
      </c>
      <c r="AA7" s="178">
        <v>5</v>
      </c>
      <c r="AB7" s="179"/>
      <c r="AC7" s="168"/>
      <c r="AD7" s="133"/>
      <c r="AE7" s="142"/>
      <c r="AF7" s="143"/>
      <c r="AG7" s="143"/>
      <c r="AH7" s="143"/>
      <c r="AI7" s="180" t="s">
        <v>417</v>
      </c>
      <c r="AJ7" s="178">
        <v>5</v>
      </c>
      <c r="AK7" s="179"/>
      <c r="AL7" s="168"/>
      <c r="AM7" s="133"/>
      <c r="AN7" s="142"/>
      <c r="AO7" s="143"/>
      <c r="AP7" s="143"/>
      <c r="AQ7" s="143"/>
      <c r="AR7" s="180" t="s">
        <v>417</v>
      </c>
      <c r="AS7" s="178">
        <v>5</v>
      </c>
      <c r="AT7" s="179"/>
      <c r="AU7" s="168"/>
      <c r="AV7" s="133"/>
      <c r="AW7" s="184"/>
      <c r="AX7" s="181"/>
      <c r="AY7" s="181"/>
      <c r="AZ7" s="181"/>
      <c r="BA7" s="182" t="s">
        <v>417</v>
      </c>
      <c r="BB7" s="178">
        <v>5</v>
      </c>
      <c r="BC7" s="179"/>
      <c r="BD7" s="168"/>
      <c r="BE7" s="133"/>
      <c r="BF7" s="133"/>
    </row>
    <row r="8" spans="1:58" ht="166.5" thickBot="1">
      <c r="A8" s="512" t="str">
        <f>'Mapa de Riesgos.'!M25</f>
        <v>Seguimiento trimestral a las metas establecidas en el plan de acción</v>
      </c>
      <c r="B8" s="516" t="s">
        <v>376</v>
      </c>
      <c r="C8" s="516"/>
      <c r="D8" s="141" t="s">
        <v>25</v>
      </c>
      <c r="E8" s="124">
        <v>15</v>
      </c>
      <c r="F8" s="124">
        <v>0</v>
      </c>
      <c r="G8" s="124" t="s">
        <v>454</v>
      </c>
      <c r="I8" s="137"/>
      <c r="K8" s="133"/>
      <c r="L8" s="133"/>
      <c r="M8" s="175" t="s">
        <v>271</v>
      </c>
      <c r="N8" s="176"/>
      <c r="O8" s="176"/>
      <c r="P8" s="176"/>
      <c r="Q8" s="177" t="s">
        <v>418</v>
      </c>
      <c r="R8" s="178"/>
      <c r="S8" s="179">
        <v>15</v>
      </c>
      <c r="T8" s="168"/>
      <c r="U8" s="133"/>
      <c r="V8" s="175"/>
      <c r="W8" s="176"/>
      <c r="X8" s="176"/>
      <c r="Y8" s="176"/>
      <c r="Z8" s="177" t="s">
        <v>418</v>
      </c>
      <c r="AA8" s="178"/>
      <c r="AB8" s="179">
        <v>15</v>
      </c>
      <c r="AC8" s="168"/>
      <c r="AD8" s="133"/>
      <c r="AE8" s="142"/>
      <c r="AF8" s="143"/>
      <c r="AG8" s="143"/>
      <c r="AH8" s="143"/>
      <c r="AI8" s="180" t="s">
        <v>418</v>
      </c>
      <c r="AJ8" s="178"/>
      <c r="AK8" s="179">
        <v>15</v>
      </c>
      <c r="AL8" s="168"/>
      <c r="AM8" s="133"/>
      <c r="AN8" s="142"/>
      <c r="AO8" s="143"/>
      <c r="AP8" s="143"/>
      <c r="AQ8" s="143"/>
      <c r="AR8" s="180" t="s">
        <v>418</v>
      </c>
      <c r="AS8" s="178"/>
      <c r="AT8" s="179">
        <v>15</v>
      </c>
      <c r="AU8" s="168"/>
      <c r="AV8" s="133"/>
      <c r="AW8" s="184"/>
      <c r="AX8" s="181"/>
      <c r="AY8" s="181"/>
      <c r="AZ8" s="181"/>
      <c r="BA8" s="182" t="s">
        <v>418</v>
      </c>
      <c r="BB8" s="178"/>
      <c r="BC8" s="179">
        <v>15</v>
      </c>
      <c r="BD8" s="168"/>
      <c r="BE8" s="133"/>
      <c r="BF8" s="133"/>
    </row>
    <row r="9" spans="1:58" ht="23.25" customHeight="1" thickBot="1">
      <c r="A9" s="513"/>
      <c r="B9" s="516"/>
      <c r="C9" s="516"/>
      <c r="D9" s="515" t="s">
        <v>26</v>
      </c>
      <c r="E9" s="479">
        <v>5</v>
      </c>
      <c r="F9" s="479">
        <v>0</v>
      </c>
      <c r="G9" s="479" t="s">
        <v>455</v>
      </c>
      <c r="I9" s="137"/>
      <c r="K9" s="133"/>
      <c r="L9" s="133"/>
      <c r="M9" s="175" t="s">
        <v>453</v>
      </c>
      <c r="N9" s="176"/>
      <c r="O9" s="176"/>
      <c r="P9" s="176"/>
      <c r="Q9" s="177" t="s">
        <v>421</v>
      </c>
      <c r="R9" s="178">
        <v>10</v>
      </c>
      <c r="S9" s="179"/>
      <c r="T9" s="168"/>
      <c r="U9" s="133"/>
      <c r="V9" s="175"/>
      <c r="W9" s="176"/>
      <c r="X9" s="176"/>
      <c r="Y9" s="176"/>
      <c r="Z9" s="177" t="s">
        <v>421</v>
      </c>
      <c r="AA9" s="178">
        <v>10</v>
      </c>
      <c r="AB9" s="179"/>
      <c r="AC9" s="168"/>
      <c r="AD9" s="133"/>
      <c r="AE9" s="142"/>
      <c r="AF9" s="143"/>
      <c r="AG9" s="143"/>
      <c r="AH9" s="143"/>
      <c r="AI9" s="180" t="s">
        <v>421</v>
      </c>
      <c r="AJ9" s="178">
        <v>10</v>
      </c>
      <c r="AK9" s="179"/>
      <c r="AL9" s="168"/>
      <c r="AM9" s="133"/>
      <c r="AN9" s="142"/>
      <c r="AO9" s="143"/>
      <c r="AP9" s="143"/>
      <c r="AQ9" s="143"/>
      <c r="AR9" s="180" t="s">
        <v>421</v>
      </c>
      <c r="AS9" s="178">
        <v>10</v>
      </c>
      <c r="AT9" s="179"/>
      <c r="AU9" s="168"/>
      <c r="AV9" s="133"/>
      <c r="AW9" s="184"/>
      <c r="AX9" s="181"/>
      <c r="AY9" s="181"/>
      <c r="AZ9" s="181"/>
      <c r="BA9" s="182" t="s">
        <v>421</v>
      </c>
      <c r="BB9" s="178">
        <v>10</v>
      </c>
      <c r="BC9" s="179"/>
      <c r="BD9" s="168"/>
      <c r="BE9" s="133"/>
      <c r="BF9" s="133"/>
    </row>
    <row r="10" spans="1:58" ht="33" customHeight="1" thickBot="1">
      <c r="A10" s="513"/>
      <c r="B10" s="516"/>
      <c r="C10" s="516"/>
      <c r="D10" s="517"/>
      <c r="E10" s="480"/>
      <c r="F10" s="480"/>
      <c r="G10" s="480"/>
      <c r="I10" s="137"/>
      <c r="K10" s="133"/>
      <c r="L10" s="133"/>
      <c r="M10" s="175" t="s">
        <v>272</v>
      </c>
      <c r="N10" s="176"/>
      <c r="O10" s="176"/>
      <c r="P10" s="176"/>
      <c r="Q10" s="177" t="s">
        <v>423</v>
      </c>
      <c r="R10" s="178">
        <v>15</v>
      </c>
      <c r="S10" s="179"/>
      <c r="T10" s="168"/>
      <c r="U10" s="133"/>
      <c r="V10" s="175"/>
      <c r="W10" s="176"/>
      <c r="X10" s="176"/>
      <c r="Y10" s="176"/>
      <c r="Z10" s="177" t="s">
        <v>423</v>
      </c>
      <c r="AA10" s="178">
        <v>15</v>
      </c>
      <c r="AB10" s="179"/>
      <c r="AC10" s="168"/>
      <c r="AD10" s="133"/>
      <c r="AE10" s="142"/>
      <c r="AF10" s="143"/>
      <c r="AG10" s="143"/>
      <c r="AH10" s="143"/>
      <c r="AI10" s="180" t="s">
        <v>423</v>
      </c>
      <c r="AJ10" s="178">
        <v>15</v>
      </c>
      <c r="AK10" s="179"/>
      <c r="AL10" s="168"/>
      <c r="AM10" s="133"/>
      <c r="AN10" s="142"/>
      <c r="AO10" s="143"/>
      <c r="AP10" s="143"/>
      <c r="AQ10" s="143"/>
      <c r="AR10" s="180" t="s">
        <v>423</v>
      </c>
      <c r="AS10" s="178">
        <v>15</v>
      </c>
      <c r="AT10" s="179"/>
      <c r="AU10" s="168"/>
      <c r="AV10" s="133"/>
      <c r="AW10" s="142"/>
      <c r="AX10" s="143"/>
      <c r="AY10" s="143"/>
      <c r="AZ10" s="143"/>
      <c r="BA10" s="180" t="s">
        <v>423</v>
      </c>
      <c r="BB10" s="178">
        <v>15</v>
      </c>
      <c r="BC10" s="179"/>
      <c r="BD10" s="168"/>
      <c r="BE10" s="133"/>
      <c r="BF10" s="133"/>
    </row>
    <row r="11" spans="1:58" ht="45" customHeight="1" thickBot="1">
      <c r="A11" s="513"/>
      <c r="B11" s="516"/>
      <c r="C11" s="516"/>
      <c r="D11" s="136" t="s">
        <v>27</v>
      </c>
      <c r="E11" s="125">
        <v>0</v>
      </c>
      <c r="F11" s="125">
        <v>15</v>
      </c>
      <c r="G11" s="185"/>
      <c r="I11" s="65"/>
      <c r="K11" s="133"/>
      <c r="L11" s="133"/>
      <c r="M11" s="175"/>
      <c r="N11" s="176"/>
      <c r="O11" s="176"/>
      <c r="P11" s="176"/>
      <c r="Q11" s="177" t="s">
        <v>424</v>
      </c>
      <c r="R11" s="178">
        <v>10</v>
      </c>
      <c r="S11" s="179"/>
      <c r="T11" s="168"/>
      <c r="U11" s="133"/>
      <c r="V11" s="175"/>
      <c r="W11" s="176"/>
      <c r="X11" s="176"/>
      <c r="Y11" s="176"/>
      <c r="Z11" s="177" t="s">
        <v>424</v>
      </c>
      <c r="AA11" s="178">
        <v>10</v>
      </c>
      <c r="AB11" s="179"/>
      <c r="AC11" s="168"/>
      <c r="AD11" s="133"/>
      <c r="AE11" s="142"/>
      <c r="AF11" s="143"/>
      <c r="AG11" s="143"/>
      <c r="AH11" s="143"/>
      <c r="AI11" s="180" t="s">
        <v>424</v>
      </c>
      <c r="AJ11" s="178">
        <v>10</v>
      </c>
      <c r="AK11" s="179"/>
      <c r="AL11" s="168"/>
      <c r="AM11" s="133"/>
      <c r="AN11" s="142"/>
      <c r="AO11" s="143"/>
      <c r="AP11" s="143"/>
      <c r="AQ11" s="143"/>
      <c r="AR11" s="180" t="s">
        <v>424</v>
      </c>
      <c r="AS11" s="178">
        <v>10</v>
      </c>
      <c r="AT11" s="179"/>
      <c r="AU11" s="168"/>
      <c r="AV11" s="133"/>
      <c r="AW11" s="142"/>
      <c r="AX11" s="143"/>
      <c r="AY11" s="143"/>
      <c r="AZ11" s="143"/>
      <c r="BA11" s="180" t="s">
        <v>424</v>
      </c>
      <c r="BB11" s="178">
        <v>10</v>
      </c>
      <c r="BC11" s="179"/>
      <c r="BD11" s="168"/>
      <c r="BE11" s="133"/>
      <c r="BF11" s="133"/>
    </row>
    <row r="12" spans="1:58" ht="86.25" customHeight="1" thickBot="1">
      <c r="A12" s="513"/>
      <c r="B12" s="516"/>
      <c r="C12" s="516"/>
      <c r="D12" s="136" t="s">
        <v>28</v>
      </c>
      <c r="E12" s="125">
        <v>10</v>
      </c>
      <c r="F12" s="125">
        <v>0</v>
      </c>
      <c r="G12" s="185" t="s">
        <v>456</v>
      </c>
      <c r="I12" s="65"/>
      <c r="K12" s="133"/>
      <c r="L12" s="133"/>
      <c r="M12" s="175"/>
      <c r="N12" s="176"/>
      <c r="O12" s="176"/>
      <c r="P12" s="176"/>
      <c r="Q12" s="177" t="s">
        <v>426</v>
      </c>
      <c r="R12" s="178">
        <v>30</v>
      </c>
      <c r="S12" s="179"/>
      <c r="T12" s="168"/>
      <c r="U12" s="133"/>
      <c r="V12" s="175"/>
      <c r="W12" s="176"/>
      <c r="X12" s="176"/>
      <c r="Y12" s="176"/>
      <c r="Z12" s="177" t="s">
        <v>426</v>
      </c>
      <c r="AA12" s="178">
        <v>30</v>
      </c>
      <c r="AB12" s="179"/>
      <c r="AC12" s="168"/>
      <c r="AD12" s="133"/>
      <c r="AE12" s="142"/>
      <c r="AF12" s="143"/>
      <c r="AG12" s="143"/>
      <c r="AH12" s="143"/>
      <c r="AI12" s="180" t="s">
        <v>426</v>
      </c>
      <c r="AJ12" s="178">
        <v>30</v>
      </c>
      <c r="AK12" s="179"/>
      <c r="AL12" s="168"/>
      <c r="AM12" s="133"/>
      <c r="AN12" s="142"/>
      <c r="AO12" s="143"/>
      <c r="AP12" s="143"/>
      <c r="AQ12" s="143"/>
      <c r="AR12" s="180" t="s">
        <v>426</v>
      </c>
      <c r="AS12" s="178">
        <v>30</v>
      </c>
      <c r="AT12" s="179"/>
      <c r="AU12" s="168"/>
      <c r="AV12" s="133"/>
      <c r="AW12" s="142"/>
      <c r="AX12" s="143"/>
      <c r="AY12" s="143"/>
      <c r="AZ12" s="143"/>
      <c r="BA12" s="180" t="s">
        <v>426</v>
      </c>
      <c r="BB12" s="178">
        <v>30</v>
      </c>
      <c r="BC12" s="179"/>
      <c r="BD12" s="168"/>
      <c r="BE12" s="133"/>
      <c r="BF12" s="133"/>
    </row>
    <row r="13" spans="1:58" ht="51.75" thickBot="1">
      <c r="A13" s="513"/>
      <c r="B13" s="516"/>
      <c r="C13" s="516"/>
      <c r="D13" s="136" t="s">
        <v>29</v>
      </c>
      <c r="E13" s="125">
        <v>15</v>
      </c>
      <c r="F13" s="125">
        <v>0</v>
      </c>
      <c r="G13" s="125" t="s">
        <v>257</v>
      </c>
      <c r="I13" s="65"/>
      <c r="K13" s="133"/>
      <c r="L13" s="133"/>
      <c r="M13" s="551" t="s">
        <v>32</v>
      </c>
      <c r="N13" s="552"/>
      <c r="O13" s="552"/>
      <c r="P13" s="552"/>
      <c r="Q13" s="553"/>
      <c r="R13" s="186">
        <v>85</v>
      </c>
      <c r="S13" s="187">
        <v>15</v>
      </c>
      <c r="T13" s="188"/>
      <c r="U13" s="133"/>
      <c r="V13" s="551" t="s">
        <v>32</v>
      </c>
      <c r="W13" s="552"/>
      <c r="X13" s="552"/>
      <c r="Y13" s="552"/>
      <c r="Z13" s="553"/>
      <c r="AA13" s="186">
        <v>85</v>
      </c>
      <c r="AB13" s="187">
        <v>15</v>
      </c>
      <c r="AC13" s="188"/>
      <c r="AD13" s="133"/>
      <c r="AE13" s="533" t="s">
        <v>32</v>
      </c>
      <c r="AF13" s="534"/>
      <c r="AG13" s="534"/>
      <c r="AH13" s="534"/>
      <c r="AI13" s="554"/>
      <c r="AJ13" s="186">
        <v>85</v>
      </c>
      <c r="AK13" s="187">
        <v>15</v>
      </c>
      <c r="AL13" s="188"/>
      <c r="AM13" s="133"/>
      <c r="AN13" s="533" t="s">
        <v>32</v>
      </c>
      <c r="AO13" s="534"/>
      <c r="AP13" s="534"/>
      <c r="AQ13" s="534"/>
      <c r="AR13" s="554"/>
      <c r="AS13" s="186">
        <v>85</v>
      </c>
      <c r="AT13" s="187">
        <v>15</v>
      </c>
      <c r="AU13" s="188"/>
      <c r="AV13" s="133"/>
      <c r="AW13" s="533" t="s">
        <v>32</v>
      </c>
      <c r="AX13" s="534"/>
      <c r="AY13" s="534"/>
      <c r="AZ13" s="534"/>
      <c r="BA13" s="554"/>
      <c r="BB13" s="186">
        <v>85</v>
      </c>
      <c r="BC13" s="187">
        <v>15</v>
      </c>
      <c r="BD13" s="188"/>
      <c r="BE13" s="133"/>
      <c r="BF13" s="133"/>
    </row>
    <row r="14" spans="1:58" ht="54.75" customHeight="1" thickBot="1">
      <c r="A14" s="513"/>
      <c r="B14" s="516"/>
      <c r="C14" s="516"/>
      <c r="D14" s="136" t="s">
        <v>30</v>
      </c>
      <c r="E14" s="125">
        <v>10</v>
      </c>
      <c r="F14" s="125">
        <v>0</v>
      </c>
      <c r="G14" s="125" t="s">
        <v>457</v>
      </c>
      <c r="I14" s="65"/>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row>
    <row r="15" spans="1:58" ht="47.25" customHeight="1" thickBot="1">
      <c r="A15" s="513"/>
      <c r="B15" s="516"/>
      <c r="C15" s="516"/>
      <c r="D15" s="136" t="s">
        <v>31</v>
      </c>
      <c r="E15" s="125">
        <v>30</v>
      </c>
      <c r="F15" s="125">
        <v>0</v>
      </c>
      <c r="G15" s="125" t="s">
        <v>458</v>
      </c>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row>
    <row r="16" spans="1:58" ht="45.75" thickBot="1">
      <c r="A16" s="514"/>
      <c r="B16" s="517"/>
      <c r="C16" s="517"/>
      <c r="D16" s="149" t="s">
        <v>32</v>
      </c>
      <c r="E16" s="150">
        <v>85</v>
      </c>
      <c r="F16" s="150">
        <v>15</v>
      </c>
      <c r="G16" s="150"/>
      <c r="K16" s="133"/>
      <c r="L16" s="133"/>
      <c r="M16" s="154" t="s">
        <v>428</v>
      </c>
      <c r="N16" s="155" t="s">
        <v>429</v>
      </c>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row>
    <row r="17" spans="1:58" ht="15.75" thickBot="1">
      <c r="A17" s="123"/>
      <c r="B17" s="152"/>
      <c r="C17" s="152"/>
      <c r="D17" s="153"/>
      <c r="E17" s="123"/>
      <c r="F17" s="123"/>
      <c r="G17" s="123"/>
      <c r="K17" s="133"/>
      <c r="L17" s="133"/>
      <c r="M17" s="156" t="s">
        <v>430</v>
      </c>
      <c r="N17" s="157">
        <v>0</v>
      </c>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row>
    <row r="18" spans="1:58" ht="15.75" thickBot="1">
      <c r="A18" s="123"/>
      <c r="B18" s="152"/>
      <c r="C18" s="152"/>
      <c r="D18" s="153"/>
      <c r="E18" s="123"/>
      <c r="F18" s="123"/>
      <c r="G18" s="123"/>
      <c r="K18" s="133"/>
      <c r="L18" s="133"/>
      <c r="M18" s="156" t="s">
        <v>431</v>
      </c>
      <c r="N18" s="157">
        <v>1</v>
      </c>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row>
    <row r="19" spans="1:58" ht="15.75" thickBot="1">
      <c r="A19" s="123"/>
      <c r="B19" s="152"/>
      <c r="C19" s="152"/>
      <c r="D19" s="153"/>
      <c r="E19" s="123"/>
      <c r="F19" s="123"/>
      <c r="G19" s="123"/>
      <c r="K19" s="133"/>
      <c r="L19" s="133"/>
      <c r="M19" s="156" t="s">
        <v>432</v>
      </c>
      <c r="N19" s="157">
        <v>2</v>
      </c>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row>
    <row r="20" spans="1:58" ht="15.75" customHeight="1">
      <c r="A20" s="523"/>
      <c r="B20" s="523"/>
      <c r="C20" s="452" t="s">
        <v>33</v>
      </c>
      <c r="D20" s="452"/>
      <c r="E20" s="452"/>
      <c r="F20" s="492" t="s">
        <v>210</v>
      </c>
      <c r="G20" s="492"/>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row>
    <row r="21" spans="1:58" ht="15.75" customHeight="1">
      <c r="A21" s="523"/>
      <c r="B21" s="523"/>
      <c r="C21" s="452"/>
      <c r="D21" s="452"/>
      <c r="E21" s="452"/>
      <c r="F21" s="492" t="s">
        <v>216</v>
      </c>
      <c r="G21" s="492"/>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row>
    <row r="22" spans="1:58" ht="15.75" customHeight="1">
      <c r="A22" s="523"/>
      <c r="B22" s="523"/>
      <c r="C22" s="452"/>
      <c r="D22" s="452"/>
      <c r="E22" s="452"/>
      <c r="F22" s="528" t="s">
        <v>963</v>
      </c>
      <c r="G22" s="529"/>
      <c r="M22" s="530" t="s">
        <v>433</v>
      </c>
      <c r="N22" s="530"/>
      <c r="O22" s="530"/>
      <c r="P22" s="530"/>
      <c r="Q22" s="530"/>
      <c r="R22" s="530"/>
      <c r="S22" s="530"/>
      <c r="T22" s="530"/>
      <c r="U22" s="530"/>
      <c r="V22" s="530"/>
      <c r="W22" s="530"/>
      <c r="X22" s="530"/>
      <c r="Y22" s="530"/>
      <c r="Z22" s="530"/>
      <c r="AA22" s="530"/>
      <c r="AB22" s="530"/>
      <c r="AC22" s="530"/>
      <c r="AD22" s="530"/>
      <c r="AE22" s="530"/>
    </row>
    <row r="23" spans="1:58" ht="16.5" thickBot="1">
      <c r="A23" s="123"/>
      <c r="B23" s="152"/>
      <c r="C23" s="152"/>
      <c r="D23" s="153"/>
      <c r="E23" s="123"/>
      <c r="F23" s="123"/>
      <c r="G23" s="123"/>
      <c r="M23" s="158" t="s">
        <v>434</v>
      </c>
      <c r="N23" s="524" t="s">
        <v>435</v>
      </c>
      <c r="O23" s="524"/>
      <c r="P23" s="524"/>
      <c r="Q23" s="524"/>
      <c r="R23" s="524"/>
      <c r="S23" s="524"/>
      <c r="T23" s="524"/>
      <c r="U23" s="524"/>
      <c r="V23" s="524"/>
      <c r="W23" s="524"/>
      <c r="X23" s="524"/>
      <c r="Y23" s="524"/>
      <c r="Z23" s="524"/>
      <c r="AA23" s="524"/>
      <c r="AB23" s="524"/>
      <c r="AC23" s="524"/>
      <c r="AD23" s="524"/>
      <c r="AE23" s="524"/>
    </row>
    <row r="24" spans="1:58" ht="16.5" thickBot="1">
      <c r="A24" s="518" t="s">
        <v>14</v>
      </c>
      <c r="B24" s="521" t="s">
        <v>15</v>
      </c>
      <c r="C24" s="522"/>
      <c r="D24" s="518" t="s">
        <v>16</v>
      </c>
      <c r="E24" s="521" t="s">
        <v>403</v>
      </c>
      <c r="F24" s="522"/>
      <c r="G24" s="512" t="s">
        <v>18</v>
      </c>
      <c r="M24" s="158" t="s">
        <v>436</v>
      </c>
      <c r="N24" s="524" t="s">
        <v>459</v>
      </c>
      <c r="O24" s="524"/>
      <c r="P24" s="524"/>
      <c r="Q24" s="524"/>
      <c r="R24" s="524"/>
      <c r="S24" s="524"/>
      <c r="T24" s="524"/>
      <c r="U24" s="524"/>
      <c r="V24" s="524"/>
      <c r="W24" s="524"/>
      <c r="X24" s="524"/>
      <c r="Y24" s="524"/>
      <c r="Z24" s="524"/>
      <c r="AA24" s="524"/>
      <c r="AB24" s="524"/>
      <c r="AC24" s="524"/>
      <c r="AD24" s="524"/>
      <c r="AE24" s="524"/>
    </row>
    <row r="25" spans="1:58" ht="15.75">
      <c r="A25" s="519"/>
      <c r="B25" s="134" t="s">
        <v>19</v>
      </c>
      <c r="C25" s="134" t="s">
        <v>21</v>
      </c>
      <c r="D25" s="519"/>
      <c r="E25" s="518" t="s">
        <v>23</v>
      </c>
      <c r="F25" s="518" t="s">
        <v>24</v>
      </c>
      <c r="G25" s="513"/>
      <c r="M25" s="160" t="s">
        <v>438</v>
      </c>
      <c r="N25" s="524" t="s">
        <v>460</v>
      </c>
      <c r="O25" s="524"/>
      <c r="P25" s="524"/>
      <c r="Q25" s="524"/>
      <c r="R25" s="524"/>
      <c r="S25" s="524"/>
      <c r="T25" s="524"/>
      <c r="U25" s="524"/>
      <c r="V25" s="524"/>
      <c r="W25" s="524"/>
      <c r="X25" s="524"/>
      <c r="Y25" s="524"/>
      <c r="Z25" s="524"/>
      <c r="AA25" s="524"/>
      <c r="AB25" s="524"/>
      <c r="AC25" s="524"/>
      <c r="AD25" s="524"/>
      <c r="AE25" s="524"/>
    </row>
    <row r="26" spans="1:58" ht="45.75" thickBot="1">
      <c r="A26" s="520"/>
      <c r="B26" s="25" t="s">
        <v>20</v>
      </c>
      <c r="C26" s="25" t="s">
        <v>22</v>
      </c>
      <c r="D26" s="520"/>
      <c r="E26" s="520"/>
      <c r="F26" s="520"/>
      <c r="G26" s="514"/>
      <c r="M26" s="491" t="s">
        <v>440</v>
      </c>
      <c r="N26" s="491"/>
      <c r="O26" s="491"/>
      <c r="P26" s="491"/>
      <c r="Q26" s="491"/>
      <c r="R26" s="491"/>
      <c r="S26" s="491"/>
      <c r="T26" s="491"/>
      <c r="U26" s="491"/>
      <c r="V26" s="491"/>
      <c r="W26" s="491"/>
      <c r="X26" s="491"/>
      <c r="Y26" s="491"/>
      <c r="Z26" s="491"/>
      <c r="AA26" s="491"/>
      <c r="AB26" s="491"/>
      <c r="AC26" s="491"/>
      <c r="AD26" s="491"/>
      <c r="AE26" s="491"/>
    </row>
    <row r="27" spans="1:58" ht="58.5" customHeight="1" thickBot="1">
      <c r="A27" s="512" t="str">
        <f>'Mapa de Riesgos.'!M26</f>
        <v>Verificación de la procedencia y pertinencia de la acción y los anexos aportados por el ciudadano antes de ser presentada</v>
      </c>
      <c r="B27" s="515" t="s">
        <v>376</v>
      </c>
      <c r="C27" s="515"/>
      <c r="D27" s="136" t="s">
        <v>25</v>
      </c>
      <c r="E27" s="125">
        <v>15</v>
      </c>
      <c r="F27" s="125">
        <v>0</v>
      </c>
      <c r="G27" s="125" t="s">
        <v>461</v>
      </c>
    </row>
    <row r="28" spans="1:58" ht="44.25" customHeight="1">
      <c r="A28" s="513"/>
      <c r="B28" s="516"/>
      <c r="C28" s="516"/>
      <c r="D28" s="515" t="s">
        <v>26</v>
      </c>
      <c r="E28" s="479">
        <v>5</v>
      </c>
      <c r="F28" s="479">
        <v>0</v>
      </c>
      <c r="G28" s="479" t="s">
        <v>462</v>
      </c>
      <c r="M28" s="530" t="s">
        <v>441</v>
      </c>
      <c r="N28" s="530"/>
      <c r="O28" s="530"/>
      <c r="P28" s="530"/>
      <c r="Q28" s="530"/>
      <c r="R28" s="530"/>
      <c r="S28" s="530"/>
      <c r="T28" s="530"/>
      <c r="U28" s="530"/>
      <c r="V28" s="530"/>
      <c r="W28" s="530"/>
      <c r="X28" s="530"/>
      <c r="Y28" s="530"/>
      <c r="Z28" s="530"/>
      <c r="AA28" s="530"/>
      <c r="AB28" s="530"/>
      <c r="AC28" s="530"/>
      <c r="AD28" s="530"/>
      <c r="AE28" s="530"/>
    </row>
    <row r="29" spans="1:58" ht="18" customHeight="1" thickBot="1">
      <c r="A29" s="513"/>
      <c r="B29" s="516"/>
      <c r="C29" s="516"/>
      <c r="D29" s="517"/>
      <c r="E29" s="480"/>
      <c r="F29" s="480"/>
      <c r="G29" s="480"/>
      <c r="M29" s="160" t="s">
        <v>434</v>
      </c>
      <c r="N29" s="531" t="s">
        <v>443</v>
      </c>
      <c r="O29" s="531"/>
      <c r="P29" s="531"/>
      <c r="Q29" s="531"/>
      <c r="R29" s="531"/>
      <c r="S29" s="531"/>
      <c r="T29" s="531"/>
      <c r="U29" s="531"/>
      <c r="V29" s="531"/>
      <c r="W29" s="531"/>
      <c r="X29" s="531"/>
      <c r="Y29" s="531"/>
      <c r="Z29" s="531"/>
      <c r="AA29" s="531"/>
      <c r="AB29" s="531"/>
      <c r="AC29" s="531"/>
      <c r="AD29" s="531"/>
      <c r="AE29" s="531"/>
    </row>
    <row r="30" spans="1:58" ht="21.75" customHeight="1" thickBot="1">
      <c r="A30" s="513"/>
      <c r="B30" s="516"/>
      <c r="C30" s="516"/>
      <c r="D30" s="136" t="s">
        <v>27</v>
      </c>
      <c r="E30" s="125">
        <v>0</v>
      </c>
      <c r="F30" s="125">
        <v>15</v>
      </c>
      <c r="G30" s="125"/>
      <c r="M30" s="160" t="s">
        <v>436</v>
      </c>
      <c r="N30" s="524" t="s">
        <v>459</v>
      </c>
      <c r="O30" s="524"/>
      <c r="P30" s="524"/>
      <c r="Q30" s="524"/>
      <c r="R30" s="524"/>
      <c r="S30" s="524"/>
      <c r="T30" s="524"/>
      <c r="U30" s="524"/>
      <c r="V30" s="524"/>
      <c r="W30" s="524"/>
      <c r="X30" s="524"/>
      <c r="Y30" s="524"/>
      <c r="Z30" s="524"/>
      <c r="AA30" s="524"/>
      <c r="AB30" s="524"/>
      <c r="AC30" s="524"/>
      <c r="AD30" s="524"/>
      <c r="AE30" s="524"/>
    </row>
    <row r="31" spans="1:58" ht="29.25" customHeight="1" thickBot="1">
      <c r="A31" s="513"/>
      <c r="B31" s="516"/>
      <c r="C31" s="516"/>
      <c r="D31" s="136" t="s">
        <v>28</v>
      </c>
      <c r="E31" s="125">
        <v>10</v>
      </c>
      <c r="F31" s="125">
        <v>0</v>
      </c>
      <c r="G31" s="125" t="s">
        <v>463</v>
      </c>
      <c r="M31" s="160" t="s">
        <v>438</v>
      </c>
      <c r="N31" s="524" t="s">
        <v>464</v>
      </c>
      <c r="O31" s="524"/>
      <c r="P31" s="524"/>
      <c r="Q31" s="524"/>
      <c r="R31" s="524"/>
      <c r="S31" s="524"/>
      <c r="T31" s="524"/>
      <c r="U31" s="524"/>
      <c r="V31" s="524"/>
      <c r="W31" s="524"/>
      <c r="X31" s="524"/>
      <c r="Y31" s="524"/>
      <c r="Z31" s="524"/>
      <c r="AA31" s="524"/>
      <c r="AB31" s="524"/>
      <c r="AC31" s="524"/>
      <c r="AD31" s="524"/>
      <c r="AE31" s="524"/>
    </row>
    <row r="32" spans="1:58" ht="51.75" thickBot="1">
      <c r="A32" s="513"/>
      <c r="B32" s="516"/>
      <c r="C32" s="516"/>
      <c r="D32" s="136" t="s">
        <v>29</v>
      </c>
      <c r="E32" s="125">
        <v>15</v>
      </c>
      <c r="F32" s="125">
        <v>0</v>
      </c>
      <c r="G32" s="125" t="s">
        <v>263</v>
      </c>
      <c r="M32" s="162" t="s">
        <v>446</v>
      </c>
      <c r="N32" s="549" t="s">
        <v>447</v>
      </c>
      <c r="O32" s="549"/>
      <c r="P32" s="549"/>
      <c r="Q32" s="549"/>
      <c r="R32" s="549"/>
      <c r="S32" s="549"/>
      <c r="T32" s="549"/>
      <c r="U32" s="549"/>
      <c r="V32" s="549"/>
      <c r="W32" s="549"/>
      <c r="X32" s="549"/>
      <c r="Y32" s="549"/>
      <c r="Z32" s="549"/>
      <c r="AA32" s="549"/>
      <c r="AB32" s="549"/>
      <c r="AC32" s="549"/>
      <c r="AD32" s="549"/>
      <c r="AE32" s="550"/>
    </row>
    <row r="33" spans="1:31" ht="70.5" customHeight="1" thickBot="1">
      <c r="A33" s="513"/>
      <c r="B33" s="516"/>
      <c r="C33" s="516"/>
      <c r="D33" s="136" t="s">
        <v>30</v>
      </c>
      <c r="E33" s="125">
        <v>10</v>
      </c>
      <c r="F33" s="125">
        <v>0</v>
      </c>
      <c r="G33" s="125" t="s">
        <v>465</v>
      </c>
    </row>
    <row r="34" spans="1:31" ht="50.25" customHeight="1" thickBot="1">
      <c r="A34" s="513"/>
      <c r="B34" s="516"/>
      <c r="C34" s="516"/>
      <c r="D34" s="136" t="s">
        <v>31</v>
      </c>
      <c r="E34" s="125">
        <v>30</v>
      </c>
      <c r="F34" s="125">
        <v>0</v>
      </c>
      <c r="G34" s="125" t="s">
        <v>458</v>
      </c>
      <c r="M34" s="530" t="s">
        <v>448</v>
      </c>
      <c r="N34" s="530"/>
      <c r="O34" s="530"/>
      <c r="P34" s="530"/>
      <c r="Q34" s="530"/>
      <c r="R34" s="530"/>
      <c r="S34" s="530"/>
      <c r="T34" s="530"/>
      <c r="U34" s="530"/>
      <c r="V34" s="530"/>
      <c r="W34" s="530"/>
      <c r="X34" s="530"/>
      <c r="Y34" s="530"/>
      <c r="Z34" s="530"/>
      <c r="AA34" s="530"/>
      <c r="AB34" s="530"/>
      <c r="AC34" s="530"/>
      <c r="AD34" s="530"/>
      <c r="AE34" s="530"/>
    </row>
    <row r="35" spans="1:31" ht="16.5" thickBot="1">
      <c r="A35" s="514"/>
      <c r="B35" s="517"/>
      <c r="C35" s="517"/>
      <c r="D35" s="149" t="s">
        <v>32</v>
      </c>
      <c r="E35" s="150">
        <v>85</v>
      </c>
      <c r="F35" s="150">
        <v>15</v>
      </c>
      <c r="G35" s="150"/>
      <c r="M35" s="160" t="s">
        <v>434</v>
      </c>
      <c r="N35" s="531" t="s">
        <v>435</v>
      </c>
      <c r="O35" s="531"/>
      <c r="P35" s="531"/>
      <c r="Q35" s="531"/>
      <c r="R35" s="531"/>
      <c r="S35" s="531"/>
      <c r="T35" s="531"/>
      <c r="U35" s="531"/>
      <c r="V35" s="531"/>
      <c r="W35" s="531"/>
      <c r="X35" s="531"/>
      <c r="Y35" s="531"/>
      <c r="Z35" s="531"/>
      <c r="AA35" s="531"/>
      <c r="AB35" s="531"/>
      <c r="AC35" s="531"/>
      <c r="AD35" s="531"/>
      <c r="AE35" s="531"/>
    </row>
    <row r="36" spans="1:31" ht="15.75">
      <c r="A36" s="123"/>
      <c r="B36" s="152"/>
      <c r="C36" s="152"/>
      <c r="D36" s="153"/>
      <c r="E36" s="123"/>
      <c r="F36" s="123"/>
      <c r="G36" s="123"/>
      <c r="M36" s="160" t="s">
        <v>436</v>
      </c>
      <c r="N36" s="524" t="s">
        <v>459</v>
      </c>
      <c r="O36" s="524"/>
      <c r="P36" s="524"/>
      <c r="Q36" s="524"/>
      <c r="R36" s="524"/>
      <c r="S36" s="524"/>
      <c r="T36" s="524"/>
      <c r="U36" s="524"/>
      <c r="V36" s="524"/>
      <c r="W36" s="524"/>
      <c r="X36" s="524"/>
      <c r="Y36" s="524"/>
      <c r="Z36" s="524"/>
      <c r="AA36" s="524"/>
      <c r="AB36" s="524"/>
      <c r="AC36" s="524"/>
      <c r="AD36" s="524"/>
      <c r="AE36" s="524"/>
    </row>
    <row r="37" spans="1:31" ht="16.5" thickBot="1">
      <c r="A37" s="123"/>
      <c r="B37" s="152"/>
      <c r="C37" s="152"/>
      <c r="D37" s="153"/>
      <c r="E37" s="123"/>
      <c r="F37" s="123"/>
      <c r="G37" s="123"/>
      <c r="M37" s="160" t="s">
        <v>438</v>
      </c>
      <c r="N37" s="524" t="s">
        <v>464</v>
      </c>
      <c r="O37" s="524"/>
      <c r="P37" s="524"/>
      <c r="Q37" s="524"/>
      <c r="R37" s="524"/>
      <c r="S37" s="524"/>
      <c r="T37" s="524"/>
      <c r="U37" s="524"/>
      <c r="V37" s="524"/>
      <c r="W37" s="524"/>
      <c r="X37" s="524"/>
      <c r="Y37" s="524"/>
      <c r="Z37" s="524"/>
      <c r="AA37" s="524"/>
      <c r="AB37" s="524"/>
      <c r="AC37" s="524"/>
      <c r="AD37" s="524"/>
      <c r="AE37" s="524"/>
    </row>
    <row r="38" spans="1:31" ht="32.25" thickBot="1">
      <c r="A38" s="518" t="s">
        <v>14</v>
      </c>
      <c r="B38" s="521" t="s">
        <v>15</v>
      </c>
      <c r="C38" s="522"/>
      <c r="D38" s="518" t="s">
        <v>16</v>
      </c>
      <c r="E38" s="521" t="s">
        <v>403</v>
      </c>
      <c r="F38" s="522"/>
      <c r="G38" s="512" t="s">
        <v>18</v>
      </c>
      <c r="M38" s="160" t="s">
        <v>446</v>
      </c>
      <c r="N38" s="548" t="s">
        <v>449</v>
      </c>
      <c r="O38" s="549"/>
      <c r="P38" s="549"/>
      <c r="Q38" s="549"/>
      <c r="R38" s="549"/>
      <c r="S38" s="549"/>
      <c r="T38" s="549"/>
      <c r="U38" s="549"/>
      <c r="V38" s="549"/>
      <c r="W38" s="549"/>
      <c r="X38" s="549"/>
      <c r="Y38" s="549"/>
      <c r="Z38" s="549"/>
      <c r="AA38" s="549"/>
      <c r="AB38" s="549"/>
      <c r="AC38" s="549"/>
      <c r="AD38" s="549"/>
      <c r="AE38" s="550"/>
    </row>
    <row r="39" spans="1:31" ht="15.75">
      <c r="A39" s="519"/>
      <c r="B39" s="134" t="s">
        <v>19</v>
      </c>
      <c r="C39" s="134" t="s">
        <v>21</v>
      </c>
      <c r="D39" s="519"/>
      <c r="E39" s="518" t="s">
        <v>23</v>
      </c>
      <c r="F39" s="518" t="s">
        <v>24</v>
      </c>
      <c r="G39" s="513"/>
      <c r="M39" s="191"/>
      <c r="N39" s="30"/>
      <c r="O39" s="30"/>
      <c r="P39" s="30"/>
      <c r="Q39" s="30"/>
      <c r="R39" s="30"/>
      <c r="S39" s="30"/>
      <c r="T39" s="30"/>
      <c r="U39" s="30"/>
      <c r="V39" s="30"/>
      <c r="W39" s="30"/>
      <c r="X39" s="30"/>
      <c r="Y39" s="30"/>
      <c r="Z39" s="30"/>
      <c r="AA39" s="30"/>
      <c r="AB39" s="30"/>
      <c r="AC39" s="30"/>
      <c r="AD39" s="30"/>
      <c r="AE39" s="30"/>
    </row>
    <row r="40" spans="1:31" ht="45.75" thickBot="1">
      <c r="A40" s="546"/>
      <c r="B40" s="190" t="s">
        <v>20</v>
      </c>
      <c r="C40" s="190" t="s">
        <v>22</v>
      </c>
      <c r="D40" s="547"/>
      <c r="E40" s="520"/>
      <c r="F40" s="520"/>
      <c r="G40" s="514"/>
      <c r="M40" s="191"/>
      <c r="N40" s="30"/>
      <c r="O40" s="30"/>
      <c r="P40" s="30"/>
      <c r="Q40" s="30"/>
      <c r="R40" s="30"/>
      <c r="S40" s="30"/>
      <c r="T40" s="30"/>
      <c r="U40" s="30"/>
      <c r="V40" s="30"/>
      <c r="W40" s="30"/>
      <c r="X40" s="30"/>
      <c r="Y40" s="30"/>
      <c r="Z40" s="30"/>
      <c r="AA40" s="30"/>
      <c r="AB40" s="30"/>
      <c r="AC40" s="30"/>
      <c r="AD40" s="30"/>
      <c r="AE40" s="30"/>
    </row>
    <row r="41" spans="1:31" ht="51.75" thickBot="1">
      <c r="A41" s="512" t="e">
        <f>'Mapa de Riesgos.'!#REF!</f>
        <v>#REF!</v>
      </c>
      <c r="B41" s="516" t="s">
        <v>376</v>
      </c>
      <c r="C41" s="516"/>
      <c r="D41" s="136" t="s">
        <v>25</v>
      </c>
      <c r="E41" s="150">
        <v>15</v>
      </c>
      <c r="F41" s="150">
        <v>0</v>
      </c>
      <c r="G41" s="125" t="s">
        <v>466</v>
      </c>
      <c r="M41" s="191"/>
      <c r="N41" s="30"/>
      <c r="O41" s="30"/>
      <c r="P41" s="30"/>
      <c r="Q41" s="30"/>
      <c r="R41" s="30"/>
      <c r="S41" s="30"/>
      <c r="T41" s="30"/>
      <c r="U41" s="30"/>
      <c r="V41" s="30"/>
      <c r="W41" s="30"/>
      <c r="X41" s="30"/>
      <c r="Y41" s="30"/>
      <c r="Z41" s="30"/>
      <c r="AA41" s="30"/>
      <c r="AB41" s="30"/>
      <c r="AC41" s="30"/>
      <c r="AD41" s="30"/>
      <c r="AE41" s="30"/>
    </row>
    <row r="42" spans="1:31" ht="15.75">
      <c r="A42" s="513"/>
      <c r="B42" s="516"/>
      <c r="C42" s="516"/>
      <c r="D42" s="515" t="s">
        <v>26</v>
      </c>
      <c r="E42" s="512">
        <v>5</v>
      </c>
      <c r="F42" s="512">
        <v>0</v>
      </c>
      <c r="G42" s="479" t="s">
        <v>462</v>
      </c>
      <c r="M42" s="191"/>
      <c r="N42" s="30"/>
      <c r="O42" s="30"/>
      <c r="P42" s="30"/>
      <c r="Q42" s="30"/>
      <c r="R42" s="30"/>
      <c r="S42" s="30"/>
      <c r="T42" s="30"/>
      <c r="U42" s="30"/>
      <c r="V42" s="30"/>
      <c r="W42" s="30"/>
      <c r="X42" s="30"/>
      <c r="Y42" s="30"/>
      <c r="Z42" s="30"/>
      <c r="AA42" s="30"/>
      <c r="AB42" s="30"/>
      <c r="AC42" s="30"/>
      <c r="AD42" s="30"/>
      <c r="AE42" s="30"/>
    </row>
    <row r="43" spans="1:31" ht="16.5" thickBot="1">
      <c r="A43" s="513"/>
      <c r="B43" s="516"/>
      <c r="C43" s="516"/>
      <c r="D43" s="517"/>
      <c r="E43" s="514"/>
      <c r="F43" s="514"/>
      <c r="G43" s="480"/>
      <c r="M43" s="191"/>
      <c r="N43" s="30"/>
      <c r="O43" s="30"/>
      <c r="P43" s="30"/>
      <c r="Q43" s="30"/>
      <c r="R43" s="30"/>
      <c r="S43" s="30"/>
      <c r="T43" s="30"/>
      <c r="U43" s="30"/>
      <c r="V43" s="30"/>
      <c r="W43" s="30"/>
      <c r="X43" s="30"/>
      <c r="Y43" s="30"/>
      <c r="Z43" s="30"/>
      <c r="AA43" s="30"/>
      <c r="AB43" s="30"/>
      <c r="AC43" s="30"/>
      <c r="AD43" s="30"/>
      <c r="AE43" s="30"/>
    </row>
    <row r="44" spans="1:31" ht="16.5" thickBot="1">
      <c r="A44" s="513"/>
      <c r="B44" s="516"/>
      <c r="C44" s="516"/>
      <c r="D44" s="136" t="s">
        <v>27</v>
      </c>
      <c r="E44" s="150">
        <v>15</v>
      </c>
      <c r="F44" s="150">
        <v>0</v>
      </c>
      <c r="G44" s="125"/>
      <c r="M44" s="191"/>
      <c r="N44" s="30"/>
      <c r="O44" s="30"/>
      <c r="P44" s="30"/>
      <c r="Q44" s="30"/>
      <c r="R44" s="30"/>
      <c r="S44" s="30"/>
      <c r="T44" s="30"/>
      <c r="U44" s="30"/>
      <c r="V44" s="30"/>
      <c r="W44" s="30"/>
      <c r="X44" s="30"/>
      <c r="Y44" s="30"/>
      <c r="Z44" s="30"/>
      <c r="AA44" s="30"/>
      <c r="AB44" s="30"/>
      <c r="AC44" s="30"/>
      <c r="AD44" s="30"/>
      <c r="AE44" s="30"/>
    </row>
    <row r="45" spans="1:31" ht="26.25" thickBot="1">
      <c r="A45" s="513"/>
      <c r="B45" s="516"/>
      <c r="C45" s="516"/>
      <c r="D45" s="136" t="s">
        <v>28</v>
      </c>
      <c r="E45" s="150">
        <v>10</v>
      </c>
      <c r="F45" s="150">
        <v>0</v>
      </c>
      <c r="G45" s="125" t="s">
        <v>467</v>
      </c>
      <c r="M45" s="191"/>
      <c r="N45" s="30"/>
      <c r="O45" s="30"/>
      <c r="P45" s="30"/>
      <c r="Q45" s="30"/>
      <c r="R45" s="30"/>
      <c r="S45" s="30"/>
      <c r="T45" s="30"/>
      <c r="U45" s="30"/>
      <c r="V45" s="30"/>
      <c r="W45" s="30"/>
      <c r="X45" s="30"/>
      <c r="Y45" s="30"/>
      <c r="Z45" s="30"/>
      <c r="AA45" s="30"/>
      <c r="AB45" s="30"/>
      <c r="AC45" s="30"/>
      <c r="AD45" s="30"/>
      <c r="AE45" s="30"/>
    </row>
    <row r="46" spans="1:31" ht="51.75" thickBot="1">
      <c r="A46" s="513"/>
      <c r="B46" s="516"/>
      <c r="C46" s="516"/>
      <c r="D46" s="136" t="s">
        <v>29</v>
      </c>
      <c r="E46" s="150">
        <v>15</v>
      </c>
      <c r="F46" s="150">
        <v>0</v>
      </c>
      <c r="G46" s="125" t="s">
        <v>257</v>
      </c>
      <c r="M46" s="191"/>
      <c r="N46" s="30"/>
      <c r="O46" s="30"/>
      <c r="P46" s="30"/>
      <c r="Q46" s="30"/>
      <c r="R46" s="30"/>
      <c r="S46" s="30"/>
      <c r="T46" s="30"/>
      <c r="U46" s="30"/>
      <c r="V46" s="30"/>
      <c r="W46" s="30"/>
      <c r="X46" s="30"/>
      <c r="Y46" s="30"/>
      <c r="Z46" s="30"/>
      <c r="AA46" s="30"/>
      <c r="AB46" s="30"/>
      <c r="AC46" s="30"/>
      <c r="AD46" s="30"/>
      <c r="AE46" s="30"/>
    </row>
    <row r="47" spans="1:31" ht="51.75" thickBot="1">
      <c r="A47" s="513"/>
      <c r="B47" s="516"/>
      <c r="C47" s="516"/>
      <c r="D47" s="136" t="s">
        <v>30</v>
      </c>
      <c r="E47" s="150">
        <v>10</v>
      </c>
      <c r="F47" s="150">
        <v>0</v>
      </c>
      <c r="G47" s="125" t="s">
        <v>467</v>
      </c>
      <c r="M47" s="191"/>
      <c r="N47" s="30"/>
      <c r="O47" s="30"/>
      <c r="P47" s="30"/>
      <c r="Q47" s="30"/>
      <c r="R47" s="30"/>
      <c r="S47" s="30"/>
      <c r="T47" s="30"/>
      <c r="U47" s="30"/>
      <c r="V47" s="30"/>
      <c r="W47" s="30"/>
      <c r="X47" s="30"/>
      <c r="Y47" s="30"/>
      <c r="Z47" s="30"/>
      <c r="AA47" s="30"/>
      <c r="AB47" s="30"/>
      <c r="AC47" s="30"/>
      <c r="AD47" s="30"/>
      <c r="AE47" s="30"/>
    </row>
    <row r="48" spans="1:31" ht="39" thickBot="1">
      <c r="A48" s="513"/>
      <c r="B48" s="516"/>
      <c r="C48" s="516"/>
      <c r="D48" s="136" t="s">
        <v>31</v>
      </c>
      <c r="E48" s="150">
        <v>30</v>
      </c>
      <c r="F48" s="150"/>
      <c r="G48" s="125" t="s">
        <v>458</v>
      </c>
      <c r="M48" s="191"/>
      <c r="N48" s="30"/>
      <c r="O48" s="30"/>
      <c r="P48" s="30"/>
      <c r="Q48" s="30"/>
      <c r="R48" s="30"/>
      <c r="S48" s="30"/>
      <c r="T48" s="30"/>
      <c r="U48" s="30"/>
      <c r="V48" s="30"/>
      <c r="W48" s="30"/>
      <c r="X48" s="30"/>
      <c r="Y48" s="30"/>
      <c r="Z48" s="30"/>
      <c r="AA48" s="30"/>
      <c r="AB48" s="30"/>
      <c r="AC48" s="30"/>
      <c r="AD48" s="30"/>
      <c r="AE48" s="30"/>
    </row>
    <row r="49" spans="1:31" ht="16.5" thickBot="1">
      <c r="A49" s="514"/>
      <c r="B49" s="517"/>
      <c r="C49" s="517"/>
      <c r="D49" s="149" t="s">
        <v>32</v>
      </c>
      <c r="E49" s="150">
        <v>100</v>
      </c>
      <c r="F49" s="150">
        <v>0</v>
      </c>
      <c r="G49" s="150"/>
      <c r="M49" s="191"/>
      <c r="N49" s="30"/>
      <c r="O49" s="30"/>
      <c r="P49" s="30"/>
      <c r="Q49" s="30"/>
      <c r="R49" s="30"/>
      <c r="S49" s="30"/>
      <c r="T49" s="30"/>
      <c r="U49" s="30"/>
      <c r="V49" s="30"/>
      <c r="W49" s="30"/>
      <c r="X49" s="30"/>
      <c r="Y49" s="30"/>
      <c r="Z49" s="30"/>
      <c r="AA49" s="30"/>
      <c r="AB49" s="30"/>
      <c r="AC49" s="30"/>
      <c r="AD49" s="30"/>
      <c r="AE49" s="30"/>
    </row>
    <row r="50" spans="1:31" ht="15.75">
      <c r="A50" s="123"/>
      <c r="B50" s="152"/>
      <c r="C50" s="152"/>
      <c r="D50" s="153"/>
      <c r="E50" s="123"/>
      <c r="F50" s="123"/>
      <c r="G50" s="123"/>
      <c r="M50" s="191"/>
      <c r="N50" s="30"/>
      <c r="O50" s="30"/>
      <c r="P50" s="30"/>
      <c r="Q50" s="30"/>
      <c r="R50" s="30"/>
      <c r="S50" s="30"/>
      <c r="T50" s="30"/>
      <c r="U50" s="30"/>
      <c r="V50" s="30"/>
      <c r="W50" s="30"/>
      <c r="X50" s="30"/>
      <c r="Y50" s="30"/>
      <c r="Z50" s="30"/>
      <c r="AA50" s="30"/>
      <c r="AB50" s="30"/>
      <c r="AC50" s="30"/>
      <c r="AD50" s="30"/>
      <c r="AE50" s="30"/>
    </row>
    <row r="51" spans="1:31" ht="16.5" thickBot="1">
      <c r="A51" s="123"/>
      <c r="B51" s="152"/>
      <c r="C51" s="152"/>
      <c r="D51" s="153"/>
      <c r="E51" s="123"/>
      <c r="F51" s="123"/>
      <c r="G51" s="123"/>
      <c r="M51" s="191"/>
      <c r="N51" s="30"/>
      <c r="O51" s="30"/>
      <c r="P51" s="30"/>
      <c r="Q51" s="30"/>
      <c r="R51" s="30"/>
      <c r="S51" s="30"/>
      <c r="T51" s="30"/>
      <c r="U51" s="30"/>
      <c r="V51" s="30"/>
      <c r="W51" s="30"/>
      <c r="X51" s="30"/>
      <c r="Y51" s="30"/>
      <c r="Z51" s="30"/>
      <c r="AA51" s="30"/>
      <c r="AB51" s="30"/>
      <c r="AC51" s="30"/>
      <c r="AD51" s="30"/>
      <c r="AE51" s="30"/>
    </row>
    <row r="52" spans="1:31" ht="16.5" thickBot="1">
      <c r="A52" s="518" t="s">
        <v>14</v>
      </c>
      <c r="B52" s="521" t="s">
        <v>15</v>
      </c>
      <c r="C52" s="522"/>
      <c r="D52" s="518" t="s">
        <v>16</v>
      </c>
      <c r="E52" s="521" t="s">
        <v>403</v>
      </c>
      <c r="F52" s="522"/>
      <c r="G52" s="512" t="s">
        <v>18</v>
      </c>
      <c r="M52" s="191"/>
      <c r="N52" s="30"/>
      <c r="O52" s="30"/>
      <c r="P52" s="30"/>
      <c r="Q52" s="30"/>
      <c r="R52" s="30"/>
      <c r="S52" s="30"/>
      <c r="T52" s="30"/>
      <c r="U52" s="30"/>
      <c r="V52" s="30"/>
      <c r="W52" s="30"/>
      <c r="X52" s="30"/>
      <c r="Y52" s="30"/>
      <c r="Z52" s="30"/>
      <c r="AA52" s="30"/>
      <c r="AB52" s="30"/>
      <c r="AC52" s="30"/>
      <c r="AD52" s="30"/>
      <c r="AE52" s="30"/>
    </row>
    <row r="53" spans="1:31" ht="15.75">
      <c r="A53" s="519"/>
      <c r="B53" s="134" t="s">
        <v>19</v>
      </c>
      <c r="C53" s="134" t="s">
        <v>21</v>
      </c>
      <c r="D53" s="519"/>
      <c r="E53" s="518" t="s">
        <v>23</v>
      </c>
      <c r="F53" s="518" t="s">
        <v>24</v>
      </c>
      <c r="G53" s="513"/>
      <c r="M53" s="191"/>
      <c r="N53" s="30"/>
      <c r="O53" s="30"/>
      <c r="P53" s="30"/>
      <c r="Q53" s="30"/>
      <c r="R53" s="30"/>
      <c r="S53" s="30"/>
      <c r="T53" s="30"/>
      <c r="U53" s="30"/>
      <c r="V53" s="30"/>
      <c r="W53" s="30"/>
      <c r="X53" s="30"/>
      <c r="Y53" s="30"/>
      <c r="Z53" s="30"/>
      <c r="AA53" s="30"/>
      <c r="AB53" s="30"/>
      <c r="AC53" s="30"/>
      <c r="AD53" s="30"/>
      <c r="AE53" s="30"/>
    </row>
    <row r="54" spans="1:31" ht="45.75" thickBot="1">
      <c r="A54" s="546"/>
      <c r="B54" s="190" t="s">
        <v>20</v>
      </c>
      <c r="C54" s="190" t="s">
        <v>22</v>
      </c>
      <c r="D54" s="547"/>
      <c r="E54" s="520"/>
      <c r="F54" s="520"/>
      <c r="G54" s="514"/>
      <c r="M54" s="191"/>
      <c r="N54" s="30"/>
      <c r="O54" s="30"/>
      <c r="P54" s="30"/>
      <c r="Q54" s="30"/>
      <c r="R54" s="30"/>
      <c r="S54" s="30"/>
      <c r="T54" s="30"/>
      <c r="U54" s="30"/>
      <c r="V54" s="30"/>
      <c r="W54" s="30"/>
      <c r="X54" s="30"/>
      <c r="Y54" s="30"/>
      <c r="Z54" s="30"/>
      <c r="AA54" s="30"/>
      <c r="AB54" s="30"/>
      <c r="AC54" s="30"/>
      <c r="AD54" s="30"/>
      <c r="AE54" s="30"/>
    </row>
    <row r="55" spans="1:31" ht="51.75" thickBot="1">
      <c r="A55" s="512" t="e">
        <f>'Mapa de Riesgos.'!#REF!</f>
        <v>#REF!</v>
      </c>
      <c r="B55" s="516" t="s">
        <v>376</v>
      </c>
      <c r="C55" s="516"/>
      <c r="D55" s="136" t="s">
        <v>25</v>
      </c>
      <c r="E55" s="125">
        <v>15</v>
      </c>
      <c r="F55" s="125">
        <v>0</v>
      </c>
      <c r="G55" s="125" t="s">
        <v>466</v>
      </c>
      <c r="M55" s="191"/>
      <c r="N55" s="30"/>
      <c r="O55" s="30"/>
      <c r="P55" s="30"/>
      <c r="Q55" s="30"/>
      <c r="R55" s="30"/>
      <c r="S55" s="30"/>
      <c r="T55" s="30"/>
      <c r="U55" s="30"/>
      <c r="V55" s="30"/>
      <c r="W55" s="30"/>
      <c r="X55" s="30"/>
      <c r="Y55" s="30"/>
      <c r="Z55" s="30"/>
      <c r="AA55" s="30"/>
      <c r="AB55" s="30"/>
      <c r="AC55" s="30"/>
      <c r="AD55" s="30"/>
      <c r="AE55" s="30"/>
    </row>
    <row r="56" spans="1:31" ht="15.75">
      <c r="A56" s="513"/>
      <c r="B56" s="516"/>
      <c r="C56" s="516"/>
      <c r="D56" s="515" t="s">
        <v>26</v>
      </c>
      <c r="E56" s="479">
        <v>5</v>
      </c>
      <c r="F56" s="479">
        <v>0</v>
      </c>
      <c r="G56" s="479" t="s">
        <v>462</v>
      </c>
      <c r="M56" s="191"/>
      <c r="N56" s="30"/>
      <c r="O56" s="30"/>
      <c r="P56" s="30"/>
      <c r="Q56" s="30"/>
      <c r="R56" s="30"/>
      <c r="S56" s="30"/>
      <c r="T56" s="30"/>
      <c r="U56" s="30"/>
      <c r="V56" s="30"/>
      <c r="W56" s="30"/>
      <c r="X56" s="30"/>
      <c r="Y56" s="30"/>
      <c r="Z56" s="30"/>
      <c r="AA56" s="30"/>
      <c r="AB56" s="30"/>
      <c r="AC56" s="30"/>
      <c r="AD56" s="30"/>
      <c r="AE56" s="30"/>
    </row>
    <row r="57" spans="1:31" ht="16.5" thickBot="1">
      <c r="A57" s="513"/>
      <c r="B57" s="516"/>
      <c r="C57" s="516"/>
      <c r="D57" s="517"/>
      <c r="E57" s="480"/>
      <c r="F57" s="480"/>
      <c r="G57" s="480"/>
      <c r="M57" s="191"/>
      <c r="N57" s="30"/>
      <c r="O57" s="30"/>
      <c r="P57" s="30"/>
      <c r="Q57" s="30"/>
      <c r="R57" s="30"/>
      <c r="S57" s="30"/>
      <c r="T57" s="30"/>
      <c r="U57" s="30"/>
      <c r="V57" s="30"/>
      <c r="W57" s="30"/>
      <c r="X57" s="30"/>
      <c r="Y57" s="30"/>
      <c r="Z57" s="30"/>
      <c r="AA57" s="30"/>
      <c r="AB57" s="30"/>
      <c r="AC57" s="30"/>
      <c r="AD57" s="30"/>
      <c r="AE57" s="30"/>
    </row>
    <row r="58" spans="1:31" ht="16.5" thickBot="1">
      <c r="A58" s="513"/>
      <c r="B58" s="516"/>
      <c r="C58" s="516"/>
      <c r="D58" s="136" t="s">
        <v>27</v>
      </c>
      <c r="E58" s="125">
        <v>0</v>
      </c>
      <c r="F58" s="125">
        <v>15</v>
      </c>
      <c r="G58" s="125"/>
      <c r="M58" s="191"/>
      <c r="N58" s="30"/>
      <c r="O58" s="30"/>
      <c r="P58" s="30"/>
      <c r="Q58" s="30"/>
      <c r="R58" s="30"/>
      <c r="S58" s="30"/>
      <c r="T58" s="30"/>
      <c r="U58" s="30"/>
      <c r="V58" s="30"/>
      <c r="W58" s="30"/>
      <c r="X58" s="30"/>
      <c r="Y58" s="30"/>
      <c r="Z58" s="30"/>
      <c r="AA58" s="30"/>
      <c r="AB58" s="30"/>
      <c r="AC58" s="30"/>
      <c r="AD58" s="30"/>
      <c r="AE58" s="30"/>
    </row>
    <row r="59" spans="1:31" ht="51.75" thickBot="1">
      <c r="A59" s="513"/>
      <c r="B59" s="516"/>
      <c r="C59" s="516"/>
      <c r="D59" s="136" t="s">
        <v>28</v>
      </c>
      <c r="E59" s="125">
        <v>10</v>
      </c>
      <c r="F59" s="125">
        <v>0</v>
      </c>
      <c r="G59" s="125" t="s">
        <v>468</v>
      </c>
      <c r="M59" s="191"/>
      <c r="N59" s="30"/>
      <c r="O59" s="30"/>
      <c r="P59" s="30"/>
      <c r="Q59" s="30"/>
      <c r="R59" s="30"/>
      <c r="S59" s="30"/>
      <c r="T59" s="30"/>
      <c r="U59" s="30"/>
      <c r="V59" s="30"/>
      <c r="W59" s="30"/>
      <c r="X59" s="30"/>
      <c r="Y59" s="30"/>
      <c r="Z59" s="30"/>
      <c r="AA59" s="30"/>
      <c r="AB59" s="30"/>
      <c r="AC59" s="30"/>
      <c r="AD59" s="30"/>
      <c r="AE59" s="30"/>
    </row>
    <row r="60" spans="1:31" ht="51.75" thickBot="1">
      <c r="A60" s="513"/>
      <c r="B60" s="516"/>
      <c r="C60" s="516"/>
      <c r="D60" s="136" t="s">
        <v>29</v>
      </c>
      <c r="E60" s="125">
        <v>15</v>
      </c>
      <c r="F60" s="125">
        <v>0</v>
      </c>
      <c r="G60" s="125" t="s">
        <v>263</v>
      </c>
      <c r="M60" s="191"/>
      <c r="N60" s="30"/>
      <c r="O60" s="30"/>
      <c r="P60" s="30"/>
      <c r="Q60" s="30"/>
      <c r="R60" s="30"/>
      <c r="S60" s="30"/>
      <c r="T60" s="30"/>
      <c r="U60" s="30"/>
      <c r="V60" s="30"/>
      <c r="W60" s="30"/>
      <c r="X60" s="30"/>
      <c r="Y60" s="30"/>
      <c r="Z60" s="30"/>
      <c r="AA60" s="30"/>
      <c r="AB60" s="30"/>
      <c r="AC60" s="30"/>
      <c r="AD60" s="30"/>
      <c r="AE60" s="30"/>
    </row>
    <row r="61" spans="1:31" ht="64.5" thickBot="1">
      <c r="A61" s="513"/>
      <c r="B61" s="516"/>
      <c r="C61" s="516"/>
      <c r="D61" s="136" t="s">
        <v>30</v>
      </c>
      <c r="E61" s="125">
        <v>10</v>
      </c>
      <c r="F61" s="125">
        <v>0</v>
      </c>
      <c r="G61" s="125" t="s">
        <v>469</v>
      </c>
      <c r="M61" s="191"/>
      <c r="N61" s="30"/>
      <c r="O61" s="30"/>
      <c r="P61" s="30"/>
      <c r="Q61" s="30"/>
      <c r="R61" s="30"/>
      <c r="S61" s="30"/>
      <c r="T61" s="30"/>
      <c r="U61" s="30"/>
      <c r="V61" s="30"/>
      <c r="W61" s="30"/>
      <c r="X61" s="30"/>
      <c r="Y61" s="30"/>
      <c r="Z61" s="30"/>
      <c r="AA61" s="30"/>
      <c r="AB61" s="30"/>
      <c r="AC61" s="30"/>
      <c r="AD61" s="30"/>
      <c r="AE61" s="30"/>
    </row>
    <row r="62" spans="1:31" ht="39" thickBot="1">
      <c r="A62" s="513"/>
      <c r="B62" s="516"/>
      <c r="C62" s="516"/>
      <c r="D62" s="136" t="s">
        <v>31</v>
      </c>
      <c r="E62" s="125">
        <v>30</v>
      </c>
      <c r="F62" s="125"/>
      <c r="G62" s="125" t="s">
        <v>458</v>
      </c>
      <c r="M62" s="191"/>
      <c r="N62" s="30"/>
      <c r="O62" s="30"/>
      <c r="P62" s="30"/>
      <c r="Q62" s="30"/>
      <c r="R62" s="30"/>
      <c r="S62" s="30"/>
      <c r="T62" s="30"/>
      <c r="U62" s="30"/>
      <c r="V62" s="30"/>
      <c r="W62" s="30"/>
      <c r="X62" s="30"/>
      <c r="Y62" s="30"/>
      <c r="Z62" s="30"/>
      <c r="AA62" s="30"/>
      <c r="AB62" s="30"/>
      <c r="AC62" s="30"/>
      <c r="AD62" s="30"/>
      <c r="AE62" s="30"/>
    </row>
    <row r="63" spans="1:31" ht="16.5" thickBot="1">
      <c r="A63" s="514"/>
      <c r="B63" s="517"/>
      <c r="C63" s="517"/>
      <c r="D63" s="149" t="s">
        <v>32</v>
      </c>
      <c r="E63" s="150">
        <v>85</v>
      </c>
      <c r="F63" s="150">
        <v>15</v>
      </c>
      <c r="G63" s="150"/>
      <c r="M63" s="191"/>
      <c r="N63" s="30"/>
      <c r="O63" s="30"/>
      <c r="P63" s="30"/>
      <c r="Q63" s="30"/>
      <c r="R63" s="30"/>
      <c r="S63" s="30"/>
      <c r="T63" s="30"/>
      <c r="U63" s="30"/>
      <c r="V63" s="30"/>
      <c r="W63" s="30"/>
      <c r="X63" s="30"/>
      <c r="Y63" s="30"/>
      <c r="Z63" s="30"/>
      <c r="AA63" s="30"/>
      <c r="AB63" s="30"/>
      <c r="AC63" s="30"/>
      <c r="AD63" s="30"/>
      <c r="AE63" s="30"/>
    </row>
    <row r="64" spans="1:31" ht="15.75">
      <c r="A64" s="123"/>
      <c r="B64" s="152"/>
      <c r="C64" s="152"/>
      <c r="D64" s="153"/>
      <c r="E64" s="123"/>
      <c r="F64" s="123"/>
      <c r="G64" s="123"/>
      <c r="M64" s="191"/>
      <c r="N64" s="30"/>
      <c r="O64" s="30"/>
      <c r="P64" s="30"/>
      <c r="Q64" s="30"/>
      <c r="R64" s="30"/>
      <c r="S64" s="30"/>
      <c r="T64" s="30"/>
      <c r="U64" s="30"/>
      <c r="V64" s="30"/>
      <c r="W64" s="30"/>
      <c r="X64" s="30"/>
      <c r="Y64" s="30"/>
      <c r="Z64" s="30"/>
      <c r="AA64" s="30"/>
      <c r="AB64" s="30"/>
      <c r="AC64" s="30"/>
      <c r="AD64" s="30"/>
      <c r="AE64" s="30"/>
    </row>
    <row r="65" spans="1:58" ht="15.75">
      <c r="A65" s="123"/>
      <c r="B65" s="152"/>
      <c r="C65" s="152"/>
      <c r="D65" s="153"/>
      <c r="E65" s="123"/>
      <c r="F65" s="123"/>
      <c r="G65" s="123"/>
      <c r="M65" s="191"/>
      <c r="N65" s="30"/>
      <c r="O65" s="30"/>
      <c r="P65" s="30"/>
      <c r="Q65" s="30"/>
      <c r="R65" s="30"/>
      <c r="S65" s="30"/>
      <c r="T65" s="30"/>
      <c r="U65" s="30"/>
      <c r="V65" s="30"/>
      <c r="W65" s="30"/>
      <c r="X65" s="30"/>
      <c r="Y65" s="30"/>
      <c r="Z65" s="30"/>
      <c r="AA65" s="30"/>
      <c r="AB65" s="30"/>
      <c r="AC65" s="30"/>
      <c r="AD65" s="30"/>
      <c r="AE65" s="30"/>
    </row>
    <row r="66" spans="1:58" ht="15.75" customHeight="1">
      <c r="A66" s="123"/>
      <c r="B66" s="152"/>
      <c r="C66" s="152"/>
      <c r="D66" s="153"/>
      <c r="E66" s="123"/>
      <c r="F66" s="123"/>
      <c r="G66" s="123"/>
      <c r="K66" s="133"/>
      <c r="L66" s="133"/>
      <c r="M66" s="133"/>
      <c r="N66" s="133"/>
      <c r="O66" s="133"/>
      <c r="P66" s="133"/>
      <c r="Q66" s="133"/>
      <c r="R66" s="133"/>
      <c r="S66" s="133"/>
      <c r="T66" s="133"/>
      <c r="U66" s="133"/>
      <c r="V66" s="133"/>
      <c r="W66" s="133"/>
      <c r="X66" s="133"/>
      <c r="Y66" s="133"/>
      <c r="Z66" s="133"/>
      <c r="AA66" s="133"/>
      <c r="AB66" s="133"/>
      <c r="AC66" s="133"/>
      <c r="AD66" s="133"/>
      <c r="AE66" s="133"/>
      <c r="AF66" s="133"/>
      <c r="AG66" s="133"/>
      <c r="AH66" s="133"/>
      <c r="AI66" s="133"/>
      <c r="AJ66" s="133"/>
      <c r="AK66" s="133"/>
      <c r="AL66" s="133"/>
      <c r="AM66" s="133"/>
      <c r="AN66" s="133"/>
      <c r="AO66" s="133"/>
      <c r="AP66" s="133"/>
      <c r="AQ66" s="133"/>
      <c r="AR66" s="133"/>
      <c r="AS66" s="133"/>
      <c r="AT66" s="133"/>
      <c r="AU66" s="133"/>
      <c r="AV66" s="133"/>
      <c r="AW66" s="133"/>
      <c r="AX66" s="133"/>
      <c r="AY66" s="133"/>
      <c r="AZ66" s="133"/>
      <c r="BA66" s="133"/>
      <c r="BB66" s="133"/>
      <c r="BC66" s="133"/>
      <c r="BD66" s="133"/>
      <c r="BE66" s="133"/>
      <c r="BF66" s="133"/>
    </row>
    <row r="67" spans="1:58" ht="15.75" customHeight="1">
      <c r="A67" s="132"/>
      <c r="B67" s="132"/>
      <c r="C67" s="132"/>
      <c r="D67" s="132"/>
      <c r="E67" s="132"/>
      <c r="F67" s="132"/>
      <c r="G67" s="132"/>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133"/>
      <c r="AI67" s="133"/>
      <c r="AJ67" s="133"/>
      <c r="AK67" s="133"/>
      <c r="AL67" s="133"/>
      <c r="AM67" s="133"/>
      <c r="AN67" s="133"/>
      <c r="AO67" s="133"/>
      <c r="AP67" s="133"/>
      <c r="AQ67" s="133"/>
      <c r="AR67" s="133"/>
      <c r="AS67" s="133"/>
      <c r="AT67" s="133"/>
      <c r="AU67" s="133"/>
      <c r="AV67" s="133"/>
      <c r="AW67" s="133"/>
      <c r="AX67" s="133"/>
      <c r="AY67" s="133"/>
      <c r="AZ67" s="133"/>
      <c r="BA67" s="133"/>
      <c r="BB67" s="133"/>
      <c r="BC67" s="133"/>
      <c r="BD67" s="133"/>
      <c r="BE67" s="133"/>
      <c r="BF67" s="133"/>
    </row>
    <row r="68" spans="1:58" ht="15.75" customHeight="1">
      <c r="A68" s="123"/>
      <c r="B68" s="123"/>
      <c r="C68" s="123"/>
      <c r="D68" s="123"/>
      <c r="E68" s="123"/>
      <c r="F68" s="123"/>
      <c r="G68" s="123"/>
      <c r="K68" s="133"/>
      <c r="L68" s="133"/>
      <c r="M68" s="133"/>
      <c r="N68" s="133"/>
      <c r="O68" s="133"/>
      <c r="P68" s="133"/>
      <c r="Q68" s="133"/>
      <c r="R68" s="133"/>
      <c r="S68" s="133"/>
      <c r="T68" s="133"/>
      <c r="U68" s="133"/>
      <c r="V68" s="133"/>
      <c r="W68" s="133"/>
      <c r="X68" s="133"/>
      <c r="Y68" s="133"/>
      <c r="Z68" s="133"/>
      <c r="AA68" s="133"/>
      <c r="AB68" s="133"/>
      <c r="AC68" s="133"/>
      <c r="AD68" s="133"/>
      <c r="AE68" s="133"/>
      <c r="AF68" s="133"/>
      <c r="AG68" s="133"/>
      <c r="AH68" s="133"/>
      <c r="AI68" s="133"/>
      <c r="AJ68" s="133"/>
      <c r="AK68" s="133"/>
      <c r="AL68" s="133"/>
      <c r="AM68" s="133"/>
      <c r="AN68" s="133"/>
      <c r="AO68" s="133"/>
      <c r="AP68" s="133"/>
      <c r="AQ68" s="133"/>
      <c r="AR68" s="133"/>
      <c r="AS68" s="133"/>
      <c r="AT68" s="133"/>
      <c r="AU68" s="133"/>
      <c r="AV68" s="133"/>
      <c r="AW68" s="133"/>
      <c r="AX68" s="133"/>
      <c r="AY68" s="133"/>
      <c r="AZ68" s="133"/>
      <c r="BA68" s="133"/>
      <c r="BB68" s="133"/>
      <c r="BC68" s="133"/>
      <c r="BD68" s="133"/>
      <c r="BE68" s="133"/>
      <c r="BF68" s="133"/>
    </row>
    <row r="69" spans="1:58" ht="14.25">
      <c r="A69" s="123"/>
      <c r="B69" s="123"/>
      <c r="C69" s="123"/>
      <c r="D69" s="123"/>
      <c r="E69" s="123"/>
      <c r="F69" s="123"/>
      <c r="G69" s="123"/>
      <c r="K69" s="133"/>
      <c r="L69" s="133"/>
      <c r="M69" s="133"/>
      <c r="N69" s="133"/>
      <c r="O69" s="133"/>
      <c r="P69" s="133"/>
      <c r="Q69" s="133"/>
      <c r="R69" s="133"/>
      <c r="S69" s="133"/>
      <c r="T69" s="133"/>
      <c r="U69" s="133"/>
      <c r="V69" s="133"/>
      <c r="W69" s="133"/>
      <c r="X69" s="133"/>
      <c r="Y69" s="133"/>
      <c r="Z69" s="133"/>
      <c r="AA69" s="133"/>
      <c r="AB69" s="133"/>
      <c r="AC69" s="133"/>
      <c r="AD69" s="133"/>
      <c r="AE69" s="133"/>
      <c r="AF69" s="133"/>
      <c r="AG69" s="133"/>
      <c r="AH69" s="133"/>
      <c r="AI69" s="133"/>
      <c r="AJ69" s="133"/>
      <c r="AK69" s="133"/>
      <c r="AL69" s="133"/>
      <c r="AM69" s="133"/>
      <c r="AN69" s="133"/>
      <c r="AO69" s="133"/>
      <c r="AP69" s="133"/>
      <c r="AQ69" s="133"/>
      <c r="AR69" s="133"/>
      <c r="AS69" s="133"/>
      <c r="AT69" s="133"/>
      <c r="AU69" s="133"/>
      <c r="AV69" s="133"/>
      <c r="AW69" s="133"/>
      <c r="AX69" s="133"/>
      <c r="AY69" s="133"/>
      <c r="AZ69" s="133"/>
      <c r="BA69" s="133"/>
      <c r="BB69" s="133"/>
      <c r="BC69" s="133"/>
      <c r="BD69" s="133"/>
      <c r="BE69" s="133"/>
      <c r="BF69" s="133"/>
    </row>
    <row r="70" spans="1:58" ht="14.25">
      <c r="A70" s="123"/>
      <c r="B70" s="123"/>
      <c r="C70" s="123"/>
      <c r="D70" s="123"/>
      <c r="E70" s="123"/>
      <c r="F70" s="123"/>
      <c r="G70" s="123"/>
      <c r="K70" s="133"/>
      <c r="L70" s="133"/>
      <c r="M70" s="133"/>
      <c r="N70" s="133"/>
      <c r="O70" s="133"/>
      <c r="P70" s="133"/>
      <c r="Q70" s="133"/>
      <c r="R70" s="133"/>
      <c r="S70" s="133"/>
      <c r="T70" s="133"/>
      <c r="U70" s="133"/>
      <c r="V70" s="133"/>
      <c r="W70" s="133"/>
      <c r="X70" s="133"/>
      <c r="Y70" s="133"/>
      <c r="Z70" s="133"/>
      <c r="AA70" s="133"/>
      <c r="AB70" s="133"/>
      <c r="AC70" s="133"/>
      <c r="AD70" s="133"/>
      <c r="AE70" s="133"/>
      <c r="AF70" s="133"/>
      <c r="AG70" s="133"/>
      <c r="AH70" s="133"/>
      <c r="AI70" s="133"/>
      <c r="AJ70" s="133"/>
      <c r="AK70" s="133"/>
      <c r="AL70" s="133"/>
      <c r="AM70" s="133"/>
      <c r="AN70" s="133"/>
      <c r="AO70" s="133"/>
      <c r="AP70" s="133"/>
      <c r="AQ70" s="133"/>
      <c r="AR70" s="133"/>
      <c r="AS70" s="133"/>
      <c r="AT70" s="133"/>
      <c r="AU70" s="133"/>
      <c r="AV70" s="133"/>
      <c r="AW70" s="133"/>
      <c r="AX70" s="133"/>
      <c r="AY70" s="133"/>
      <c r="AZ70" s="133"/>
      <c r="BA70" s="133"/>
      <c r="BB70" s="133"/>
      <c r="BC70" s="133"/>
      <c r="BD70" s="133"/>
      <c r="BE70" s="133"/>
      <c r="BF70" s="133"/>
    </row>
    <row r="71" spans="1:58" ht="14.25">
      <c r="A71" s="123"/>
      <c r="B71" s="152"/>
      <c r="C71" s="152"/>
      <c r="D71" s="153"/>
      <c r="E71" s="123"/>
      <c r="F71" s="123"/>
      <c r="G71" s="123"/>
      <c r="K71" s="133"/>
      <c r="L71" s="133"/>
      <c r="M71" s="133"/>
      <c r="N71" s="133"/>
      <c r="O71" s="133"/>
      <c r="P71" s="133"/>
      <c r="Q71" s="133"/>
      <c r="R71" s="133"/>
      <c r="S71" s="133"/>
      <c r="T71" s="133"/>
      <c r="U71" s="133"/>
      <c r="V71" s="133"/>
      <c r="W71" s="133"/>
      <c r="X71" s="133"/>
      <c r="Y71" s="133"/>
      <c r="Z71" s="133"/>
      <c r="AA71" s="133"/>
      <c r="AB71" s="133"/>
      <c r="AC71" s="133"/>
      <c r="AD71" s="133"/>
      <c r="AE71" s="133"/>
      <c r="AF71" s="133"/>
      <c r="AG71" s="133"/>
      <c r="AH71" s="133"/>
      <c r="AI71" s="133"/>
      <c r="AJ71" s="133"/>
      <c r="AK71" s="133"/>
      <c r="AL71" s="133"/>
      <c r="AM71" s="133"/>
      <c r="AN71" s="133"/>
      <c r="AO71" s="133"/>
      <c r="AP71" s="133"/>
      <c r="AQ71" s="133"/>
      <c r="AR71" s="133"/>
      <c r="AS71" s="133"/>
      <c r="AT71" s="133"/>
      <c r="AU71" s="133"/>
      <c r="AV71" s="133"/>
      <c r="AW71" s="133"/>
      <c r="AX71" s="133"/>
      <c r="AY71" s="133"/>
      <c r="AZ71" s="133"/>
      <c r="BA71" s="133"/>
      <c r="BB71" s="133"/>
      <c r="BC71" s="133"/>
      <c r="BD71" s="133"/>
      <c r="BE71" s="133"/>
      <c r="BF71" s="133"/>
    </row>
    <row r="72" spans="1:58" ht="14.25">
      <c r="K72" s="133"/>
      <c r="L72" s="133"/>
      <c r="M72" s="133"/>
      <c r="N72" s="133"/>
      <c r="O72" s="133"/>
      <c r="P72" s="133"/>
      <c r="Q72" s="133"/>
      <c r="R72" s="133"/>
      <c r="S72" s="133"/>
      <c r="T72" s="133"/>
      <c r="U72" s="133"/>
      <c r="V72" s="133"/>
      <c r="W72" s="133"/>
      <c r="X72" s="133"/>
      <c r="Y72" s="133"/>
      <c r="Z72" s="133"/>
      <c r="AA72" s="133"/>
      <c r="AB72" s="133"/>
      <c r="AC72" s="133"/>
      <c r="AD72" s="133"/>
      <c r="AE72" s="133"/>
      <c r="AF72" s="133"/>
      <c r="AG72" s="133"/>
      <c r="AH72" s="133"/>
      <c r="AI72" s="133"/>
      <c r="AJ72" s="133"/>
      <c r="AK72" s="133"/>
      <c r="AL72" s="133"/>
      <c r="AM72" s="133"/>
      <c r="AN72" s="133"/>
      <c r="AO72" s="133"/>
      <c r="AP72" s="133"/>
      <c r="AQ72" s="133"/>
      <c r="AR72" s="133"/>
      <c r="AS72" s="133"/>
      <c r="AT72" s="133"/>
      <c r="AU72" s="133"/>
      <c r="AV72" s="133"/>
      <c r="AW72" s="133"/>
      <c r="AX72" s="133"/>
      <c r="AY72" s="133"/>
      <c r="AZ72" s="133"/>
      <c r="BA72" s="133"/>
      <c r="BB72" s="133"/>
      <c r="BC72" s="133"/>
      <c r="BD72" s="133"/>
      <c r="BE72" s="133"/>
      <c r="BF72" s="133"/>
    </row>
    <row r="73" spans="1:58" ht="14.25">
      <c r="K73" s="133"/>
      <c r="L73" s="133"/>
      <c r="M73" s="133"/>
      <c r="N73" s="133"/>
      <c r="O73" s="133"/>
      <c r="P73" s="133"/>
      <c r="Q73" s="133"/>
      <c r="R73" s="133"/>
      <c r="S73" s="133"/>
      <c r="T73" s="133"/>
      <c r="U73" s="133"/>
      <c r="V73" s="133"/>
      <c r="W73" s="133"/>
      <c r="X73" s="133"/>
      <c r="Y73" s="133"/>
      <c r="Z73" s="133"/>
      <c r="AA73" s="133"/>
      <c r="AB73" s="133"/>
      <c r="AC73" s="133"/>
      <c r="AD73" s="133"/>
      <c r="AE73" s="133"/>
      <c r="AF73" s="133"/>
      <c r="AG73" s="133"/>
      <c r="AH73" s="133"/>
      <c r="AI73" s="133"/>
      <c r="AJ73" s="133"/>
      <c r="AK73" s="133"/>
      <c r="AL73" s="133"/>
      <c r="AM73" s="133"/>
      <c r="AN73" s="133"/>
      <c r="AO73" s="133"/>
      <c r="AP73" s="133"/>
      <c r="AQ73" s="133"/>
      <c r="AR73" s="133"/>
      <c r="AS73" s="133"/>
      <c r="AT73" s="133"/>
      <c r="AU73" s="133"/>
      <c r="AV73" s="133"/>
      <c r="AW73" s="133"/>
      <c r="AX73" s="133"/>
      <c r="AY73" s="133"/>
      <c r="AZ73" s="133"/>
      <c r="BA73" s="133"/>
      <c r="BB73" s="133"/>
      <c r="BC73" s="133"/>
      <c r="BD73" s="133"/>
      <c r="BE73" s="133"/>
      <c r="BF73" s="133"/>
    </row>
    <row r="74" spans="1:58" ht="14.25">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3"/>
      <c r="AY74" s="133"/>
      <c r="AZ74" s="133"/>
      <c r="BA74" s="133"/>
      <c r="BB74" s="133"/>
      <c r="BC74" s="133"/>
      <c r="BD74" s="133"/>
      <c r="BE74" s="133"/>
      <c r="BF74" s="133"/>
    </row>
    <row r="75" spans="1:58" ht="21" customHeight="1">
      <c r="K75" s="133"/>
      <c r="L75" s="133"/>
      <c r="M75" s="133"/>
      <c r="N75" s="133"/>
      <c r="O75" s="133"/>
      <c r="P75" s="133"/>
      <c r="Q75" s="133"/>
      <c r="R75" s="133"/>
      <c r="S75" s="133"/>
      <c r="T75" s="133"/>
      <c r="U75" s="133"/>
      <c r="V75" s="133"/>
      <c r="W75" s="133"/>
      <c r="X75" s="133"/>
      <c r="Y75" s="133"/>
      <c r="Z75" s="133"/>
      <c r="AA75" s="133"/>
      <c r="AB75" s="133"/>
      <c r="AC75" s="133"/>
      <c r="AD75" s="133"/>
      <c r="AE75" s="133"/>
      <c r="AF75" s="133"/>
      <c r="AG75" s="133"/>
      <c r="AH75" s="133"/>
      <c r="AI75" s="133"/>
      <c r="AJ75" s="133"/>
      <c r="AK75" s="133"/>
      <c r="AL75" s="133"/>
      <c r="AM75" s="133"/>
      <c r="AN75" s="133"/>
      <c r="AO75" s="133"/>
      <c r="AP75" s="133"/>
      <c r="AQ75" s="133"/>
      <c r="AR75" s="133"/>
      <c r="AS75" s="133"/>
      <c r="AT75" s="133"/>
      <c r="AU75" s="133"/>
      <c r="AV75" s="133"/>
      <c r="AW75" s="133"/>
      <c r="AX75" s="133"/>
      <c r="AY75" s="133"/>
      <c r="AZ75" s="133"/>
      <c r="BA75" s="133"/>
      <c r="BB75" s="133"/>
      <c r="BC75" s="133"/>
      <c r="BD75" s="133"/>
      <c r="BE75" s="133"/>
      <c r="BF75" s="133"/>
    </row>
    <row r="76" spans="1:58" ht="14.25">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3"/>
      <c r="AY76" s="133"/>
      <c r="AZ76" s="133"/>
      <c r="BA76" s="133"/>
      <c r="BB76" s="133"/>
      <c r="BC76" s="133"/>
      <c r="BD76" s="133"/>
      <c r="BE76" s="133"/>
      <c r="BF76" s="133"/>
    </row>
    <row r="77" spans="1:58" ht="14.25">
      <c r="K77" s="133"/>
      <c r="L77" s="133"/>
      <c r="M77" s="133"/>
      <c r="N77" s="133"/>
      <c r="O77" s="133"/>
      <c r="P77" s="133"/>
      <c r="Q77" s="133"/>
      <c r="R77" s="133"/>
      <c r="S77" s="133"/>
      <c r="T77" s="133"/>
      <c r="U77" s="133"/>
      <c r="V77" s="133"/>
      <c r="W77" s="133"/>
      <c r="X77" s="133"/>
      <c r="Y77" s="133"/>
      <c r="Z77" s="133"/>
      <c r="AA77" s="133"/>
      <c r="AB77" s="133"/>
      <c r="AC77" s="133"/>
      <c r="AD77" s="133"/>
      <c r="AE77" s="133"/>
      <c r="AF77" s="133"/>
      <c r="AG77" s="133"/>
      <c r="AH77" s="133"/>
      <c r="AI77" s="133"/>
      <c r="AJ77" s="133"/>
      <c r="AK77" s="133"/>
      <c r="AL77" s="133"/>
      <c r="AM77" s="133"/>
      <c r="AN77" s="133"/>
      <c r="AO77" s="133"/>
      <c r="AP77" s="133"/>
      <c r="AQ77" s="133"/>
      <c r="AR77" s="133"/>
      <c r="AS77" s="133"/>
      <c r="AT77" s="133"/>
      <c r="AU77" s="133"/>
      <c r="AV77" s="133"/>
      <c r="AW77" s="133"/>
      <c r="AX77" s="133"/>
      <c r="AY77" s="133"/>
      <c r="AZ77" s="133"/>
      <c r="BA77" s="133"/>
      <c r="BB77" s="133"/>
      <c r="BC77" s="133"/>
      <c r="BD77" s="133"/>
      <c r="BE77" s="133"/>
      <c r="BF77" s="133"/>
    </row>
    <row r="84" spans="1:7">
      <c r="A84" s="123"/>
      <c r="B84" s="152"/>
      <c r="C84" s="152"/>
      <c r="D84" s="153"/>
      <c r="E84" s="123"/>
      <c r="F84" s="123"/>
      <c r="G84" s="123"/>
    </row>
    <row r="85" spans="1:7" ht="15.75" customHeight="1">
      <c r="A85" s="123"/>
      <c r="B85" s="152"/>
      <c r="C85" s="152"/>
      <c r="D85" s="153"/>
      <c r="E85" s="123"/>
      <c r="F85" s="123"/>
      <c r="G85" s="123"/>
    </row>
    <row r="86" spans="1:7" ht="15.75" customHeight="1">
      <c r="A86" s="132"/>
      <c r="B86" s="132"/>
      <c r="C86" s="132"/>
      <c r="D86" s="132"/>
      <c r="E86" s="132"/>
      <c r="F86" s="132"/>
      <c r="G86" s="132"/>
    </row>
    <row r="87" spans="1:7">
      <c r="A87" s="123"/>
      <c r="B87" s="152"/>
      <c r="C87" s="152"/>
      <c r="D87" s="153"/>
      <c r="E87" s="123"/>
      <c r="F87" s="123"/>
      <c r="G87" s="123"/>
    </row>
    <row r="89" spans="1:7" ht="54" customHeight="1"/>
    <row r="90" spans="1:7" ht="24.75" customHeight="1"/>
    <row r="91" spans="1:7" ht="33" customHeight="1"/>
    <row r="92" spans="1:7" ht="36" customHeight="1"/>
    <row r="93" spans="1:7" ht="63" customHeight="1"/>
    <row r="95" spans="1:7" ht="84" customHeight="1"/>
    <row r="96" spans="1:7" ht="45" customHeight="1"/>
    <row r="100" spans="1:7">
      <c r="A100" s="123"/>
      <c r="B100" s="152"/>
      <c r="C100" s="152"/>
      <c r="D100" s="153"/>
      <c r="E100" s="123"/>
      <c r="F100" s="123"/>
      <c r="G100" s="123"/>
    </row>
    <row r="101" spans="1:7" ht="13.5" thickBot="1">
      <c r="A101" s="132"/>
      <c r="B101" s="132"/>
      <c r="C101" s="132"/>
      <c r="D101" s="132"/>
      <c r="E101" s="132"/>
      <c r="F101" s="132"/>
      <c r="G101" s="132"/>
    </row>
    <row r="102" spans="1:7">
      <c r="A102" s="500" t="s">
        <v>177</v>
      </c>
      <c r="B102" s="501"/>
      <c r="C102" s="502"/>
      <c r="D102" s="506" t="s">
        <v>178</v>
      </c>
      <c r="E102" s="507"/>
      <c r="F102" s="507"/>
      <c r="G102" s="508"/>
    </row>
    <row r="103" spans="1:7">
      <c r="A103" s="503"/>
      <c r="B103" s="504"/>
      <c r="C103" s="505"/>
      <c r="D103" s="509" t="s">
        <v>179</v>
      </c>
      <c r="E103" s="510"/>
      <c r="F103" s="510"/>
      <c r="G103" s="511"/>
    </row>
    <row r="104" spans="1:7">
      <c r="A104" s="503"/>
      <c r="B104" s="504"/>
      <c r="C104" s="505"/>
      <c r="D104" s="509" t="s">
        <v>180</v>
      </c>
      <c r="E104" s="510"/>
      <c r="F104" s="510"/>
      <c r="G104" s="511"/>
    </row>
    <row r="105" spans="1:7">
      <c r="A105" s="540" t="s">
        <v>181</v>
      </c>
      <c r="B105" s="541"/>
      <c r="C105" s="542"/>
      <c r="D105" s="493">
        <v>0</v>
      </c>
      <c r="E105" s="494"/>
      <c r="F105" s="494"/>
      <c r="G105" s="495"/>
    </row>
    <row r="106" spans="1:7">
      <c r="A106" s="540" t="s">
        <v>182</v>
      </c>
      <c r="B106" s="541"/>
      <c r="C106" s="542"/>
      <c r="D106" s="493">
        <v>1</v>
      </c>
      <c r="E106" s="494"/>
      <c r="F106" s="494"/>
      <c r="G106" s="495"/>
    </row>
    <row r="107" spans="1:7" ht="13.5" thickBot="1">
      <c r="A107" s="543" t="s">
        <v>183</v>
      </c>
      <c r="B107" s="544"/>
      <c r="C107" s="545"/>
      <c r="D107" s="496">
        <v>2</v>
      </c>
      <c r="E107" s="497"/>
      <c r="F107" s="497"/>
      <c r="G107" s="498"/>
    </row>
    <row r="108" spans="1:7">
      <c r="A108" s="132"/>
      <c r="B108" s="132"/>
      <c r="C108" s="132"/>
      <c r="D108" s="132"/>
      <c r="E108" s="132"/>
      <c r="F108" s="132"/>
      <c r="G108" s="132"/>
    </row>
    <row r="109" spans="1:7">
      <c r="A109" s="499" t="s">
        <v>452</v>
      </c>
      <c r="B109" s="499"/>
      <c r="C109" s="499"/>
      <c r="D109" s="499"/>
      <c r="E109" s="499"/>
      <c r="F109" s="499"/>
      <c r="G109" s="499"/>
    </row>
  </sheetData>
  <mergeCells count="117">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A20:B22"/>
    <mergeCell ref="C20:E22"/>
    <mergeCell ref="F20:G20"/>
    <mergeCell ref="F21:G21"/>
    <mergeCell ref="F22:G22"/>
    <mergeCell ref="M22:AE22"/>
    <mergeCell ref="G9:G10"/>
    <mergeCell ref="M13:Q13"/>
    <mergeCell ref="V13:Z13"/>
    <mergeCell ref="AE13:AI13"/>
    <mergeCell ref="N23:AE23"/>
    <mergeCell ref="A24:A26"/>
    <mergeCell ref="B24:C24"/>
    <mergeCell ref="D24:D26"/>
    <mergeCell ref="E24:F24"/>
    <mergeCell ref="G24:G26"/>
    <mergeCell ref="N24:AE24"/>
    <mergeCell ref="E25:E26"/>
    <mergeCell ref="F25:F26"/>
    <mergeCell ref="N25:AE25"/>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A38:A40"/>
    <mergeCell ref="B38:C38"/>
    <mergeCell ref="D38:D40"/>
    <mergeCell ref="E38:F38"/>
    <mergeCell ref="G38:G40"/>
    <mergeCell ref="E39:E40"/>
    <mergeCell ref="F39:F40"/>
    <mergeCell ref="N37:AE37"/>
    <mergeCell ref="N38:AE38"/>
    <mergeCell ref="A52:A54"/>
    <mergeCell ref="B52:C52"/>
    <mergeCell ref="D52:D54"/>
    <mergeCell ref="E52:F52"/>
    <mergeCell ref="G52:G54"/>
    <mergeCell ref="E53:E54"/>
    <mergeCell ref="F53:F54"/>
    <mergeCell ref="G42:G43"/>
    <mergeCell ref="A41:A49"/>
    <mergeCell ref="B41:B49"/>
    <mergeCell ref="C41:C49"/>
    <mergeCell ref="D42:D43"/>
    <mergeCell ref="E42:E43"/>
    <mergeCell ref="F42:F43"/>
    <mergeCell ref="A106:C106"/>
    <mergeCell ref="D106:G106"/>
    <mergeCell ref="A107:C107"/>
    <mergeCell ref="D107:G107"/>
    <mergeCell ref="A109:G109"/>
    <mergeCell ref="G56:G57"/>
    <mergeCell ref="A102:C104"/>
    <mergeCell ref="D102:G102"/>
    <mergeCell ref="D103:G103"/>
    <mergeCell ref="D104:G104"/>
    <mergeCell ref="A105:C105"/>
    <mergeCell ref="D105:G105"/>
    <mergeCell ref="A55:A63"/>
    <mergeCell ref="B55:B63"/>
    <mergeCell ref="C55:C63"/>
    <mergeCell ref="D56:D57"/>
    <mergeCell ref="E56:E57"/>
    <mergeCell ref="F56:F57"/>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dimension ref="A1:T61"/>
  <sheetViews>
    <sheetView workbookViewId="0">
      <selection activeCell="F39" sqref="F39"/>
    </sheetView>
  </sheetViews>
  <sheetFormatPr baseColWidth="10" defaultRowHeight="12.75"/>
  <cols>
    <col min="1" max="3" width="13.42578125" customWidth="1"/>
    <col min="4" max="4" width="22.42578125" customWidth="1"/>
    <col min="7" max="7" width="21.140625" customWidth="1"/>
  </cols>
  <sheetData>
    <row r="1" spans="1:15" ht="15.75" customHeight="1">
      <c r="A1" s="523"/>
      <c r="B1" s="523"/>
      <c r="C1" s="452" t="s">
        <v>33</v>
      </c>
      <c r="D1" s="452"/>
      <c r="E1" s="452"/>
      <c r="F1" s="492" t="s">
        <v>210</v>
      </c>
      <c r="G1" s="492"/>
    </row>
    <row r="2" spans="1:15" ht="15.75" customHeight="1">
      <c r="A2" s="523"/>
      <c r="B2" s="523"/>
      <c r="C2" s="452"/>
      <c r="D2" s="452"/>
      <c r="E2" s="452"/>
      <c r="F2" s="492" t="s">
        <v>216</v>
      </c>
      <c r="G2" s="492"/>
    </row>
    <row r="3" spans="1:15" ht="15.75" customHeight="1">
      <c r="A3" s="523"/>
      <c r="B3" s="523"/>
      <c r="C3" s="452"/>
      <c r="D3" s="452"/>
      <c r="E3" s="452"/>
      <c r="F3" s="528" t="s">
        <v>963</v>
      </c>
      <c r="G3" s="529"/>
    </row>
    <row r="4" spans="1:15" ht="13.5" thickBot="1">
      <c r="A4" s="132"/>
      <c r="B4" s="132"/>
      <c r="C4" s="132"/>
      <c r="D4" s="132"/>
      <c r="E4" s="132"/>
      <c r="F4" s="132"/>
      <c r="G4" s="132"/>
    </row>
    <row r="5" spans="1:15" ht="13.5" thickBot="1">
      <c r="A5" s="518" t="s">
        <v>14</v>
      </c>
      <c r="B5" s="521" t="s">
        <v>15</v>
      </c>
      <c r="C5" s="522"/>
      <c r="D5" s="518" t="s">
        <v>16</v>
      </c>
      <c r="E5" s="521" t="s">
        <v>403</v>
      </c>
      <c r="F5" s="522"/>
      <c r="G5" s="512" t="s">
        <v>18</v>
      </c>
      <c r="I5" s="533" t="s">
        <v>404</v>
      </c>
      <c r="J5" s="534"/>
      <c r="K5" s="534"/>
      <c r="L5" s="534"/>
      <c r="M5" s="534"/>
      <c r="N5" s="534"/>
      <c r="O5" s="556"/>
    </row>
    <row r="6" spans="1:15" ht="39" thickBot="1">
      <c r="A6" s="519"/>
      <c r="B6" s="134" t="s">
        <v>19</v>
      </c>
      <c r="C6" s="134" t="s">
        <v>21</v>
      </c>
      <c r="D6" s="519"/>
      <c r="E6" s="518" t="s">
        <v>23</v>
      </c>
      <c r="F6" s="518" t="s">
        <v>24</v>
      </c>
      <c r="G6" s="513"/>
      <c r="I6" s="557" t="s">
        <v>405</v>
      </c>
      <c r="J6" s="551" t="s">
        <v>406</v>
      </c>
      <c r="K6" s="552"/>
      <c r="L6" s="553"/>
      <c r="M6" s="167" t="s">
        <v>407</v>
      </c>
      <c r="N6" s="551" t="s">
        <v>408</v>
      </c>
      <c r="O6" s="559"/>
    </row>
    <row r="7" spans="1:15" ht="51.75" thickBot="1">
      <c r="A7" s="520"/>
      <c r="B7" s="136" t="s">
        <v>20</v>
      </c>
      <c r="C7" s="136" t="s">
        <v>22</v>
      </c>
      <c r="D7" s="520"/>
      <c r="E7" s="520"/>
      <c r="F7" s="520"/>
      <c r="G7" s="514"/>
      <c r="I7" s="558"/>
      <c r="J7" s="167" t="s">
        <v>19</v>
      </c>
      <c r="K7" s="167" t="s">
        <v>409</v>
      </c>
      <c r="L7" s="167" t="s">
        <v>21</v>
      </c>
      <c r="M7" s="167" t="s">
        <v>410</v>
      </c>
      <c r="N7" s="167" t="s">
        <v>411</v>
      </c>
      <c r="O7" s="170" t="s">
        <v>412</v>
      </c>
    </row>
    <row r="8" spans="1:15" ht="62.25" customHeight="1" thickBot="1">
      <c r="A8" s="512" t="s">
        <v>470</v>
      </c>
      <c r="B8" s="515" t="s">
        <v>376</v>
      </c>
      <c r="C8" s="515"/>
      <c r="D8" s="141" t="s">
        <v>25</v>
      </c>
      <c r="E8" s="124">
        <v>15</v>
      </c>
      <c r="F8" s="124">
        <v>0</v>
      </c>
      <c r="G8" s="124" t="s">
        <v>471</v>
      </c>
      <c r="I8" s="175" t="s">
        <v>266</v>
      </c>
      <c r="J8" s="176" t="s">
        <v>416</v>
      </c>
      <c r="K8" s="176"/>
      <c r="L8" s="176"/>
      <c r="M8" s="177" t="s">
        <v>414</v>
      </c>
      <c r="N8" s="178">
        <v>15</v>
      </c>
      <c r="O8" s="179"/>
    </row>
    <row r="9" spans="1:15" ht="27.75" customHeight="1" thickBot="1">
      <c r="A9" s="513"/>
      <c r="B9" s="516"/>
      <c r="C9" s="516"/>
      <c r="D9" s="515" t="s">
        <v>26</v>
      </c>
      <c r="E9" s="479">
        <v>5</v>
      </c>
      <c r="F9" s="479">
        <v>0</v>
      </c>
      <c r="G9" s="479" t="s">
        <v>472</v>
      </c>
      <c r="I9" s="195" t="s">
        <v>268</v>
      </c>
      <c r="J9" s="176"/>
      <c r="K9" s="176"/>
      <c r="L9" s="176"/>
      <c r="M9" s="177" t="s">
        <v>417</v>
      </c>
      <c r="N9" s="178">
        <v>5</v>
      </c>
      <c r="O9" s="179"/>
    </row>
    <row r="10" spans="1:15" ht="37.5" customHeight="1" thickBot="1">
      <c r="A10" s="513"/>
      <c r="B10" s="516"/>
      <c r="C10" s="516"/>
      <c r="D10" s="517"/>
      <c r="E10" s="480"/>
      <c r="F10" s="480"/>
      <c r="G10" s="480"/>
      <c r="I10" s="195" t="s">
        <v>271</v>
      </c>
      <c r="J10" s="176"/>
      <c r="K10" s="176"/>
      <c r="L10" s="176"/>
      <c r="M10" s="177" t="s">
        <v>418</v>
      </c>
      <c r="N10" s="178"/>
      <c r="O10" s="179">
        <v>15</v>
      </c>
    </row>
    <row r="11" spans="1:15" ht="29.25" customHeight="1" thickBot="1">
      <c r="A11" s="513"/>
      <c r="B11" s="516"/>
      <c r="C11" s="516"/>
      <c r="D11" s="136" t="s">
        <v>27</v>
      </c>
      <c r="E11" s="125">
        <v>0</v>
      </c>
      <c r="F11" s="125">
        <v>15</v>
      </c>
      <c r="G11" s="125"/>
      <c r="I11" s="195" t="s">
        <v>453</v>
      </c>
      <c r="J11" s="176"/>
      <c r="K11" s="176"/>
      <c r="L11" s="176"/>
      <c r="M11" s="177" t="s">
        <v>421</v>
      </c>
      <c r="N11" s="178">
        <v>10</v>
      </c>
      <c r="O11" s="179"/>
    </row>
    <row r="12" spans="1:15" ht="39" customHeight="1" thickBot="1">
      <c r="A12" s="513"/>
      <c r="B12" s="516"/>
      <c r="C12" s="516"/>
      <c r="D12" s="136" t="s">
        <v>28</v>
      </c>
      <c r="E12" s="125">
        <v>10</v>
      </c>
      <c r="F12" s="125">
        <v>0</v>
      </c>
      <c r="G12" s="125" t="s">
        <v>473</v>
      </c>
      <c r="I12" s="195" t="s">
        <v>272</v>
      </c>
      <c r="J12" s="176"/>
      <c r="K12" s="176"/>
      <c r="L12" s="176"/>
      <c r="M12" s="177" t="s">
        <v>423</v>
      </c>
      <c r="N12" s="178">
        <v>15</v>
      </c>
      <c r="O12" s="179"/>
    </row>
    <row r="13" spans="1:15" ht="84.75" thickBot="1">
      <c r="A13" s="513"/>
      <c r="B13" s="516"/>
      <c r="C13" s="516"/>
      <c r="D13" s="136" t="s">
        <v>29</v>
      </c>
      <c r="E13" s="125">
        <v>15</v>
      </c>
      <c r="F13" s="125">
        <v>0</v>
      </c>
      <c r="G13" s="125" t="s">
        <v>257</v>
      </c>
      <c r="I13" s="175"/>
      <c r="J13" s="176"/>
      <c r="K13" s="176"/>
      <c r="L13" s="176"/>
      <c r="M13" s="177" t="s">
        <v>424</v>
      </c>
      <c r="N13" s="178">
        <v>10</v>
      </c>
      <c r="O13" s="179"/>
    </row>
    <row r="14" spans="1:15" ht="46.5" customHeight="1" thickBot="1">
      <c r="A14" s="513"/>
      <c r="B14" s="516"/>
      <c r="C14" s="516"/>
      <c r="D14" s="136" t="s">
        <v>30</v>
      </c>
      <c r="E14" s="125">
        <v>10</v>
      </c>
      <c r="F14" s="125">
        <v>0</v>
      </c>
      <c r="G14" s="125" t="s">
        <v>474</v>
      </c>
      <c r="I14" s="175"/>
      <c r="J14" s="176"/>
      <c r="K14" s="176"/>
      <c r="L14" s="176"/>
      <c r="M14" s="177" t="s">
        <v>426</v>
      </c>
      <c r="N14" s="178">
        <v>30</v>
      </c>
      <c r="O14" s="179"/>
    </row>
    <row r="15" spans="1:15" ht="42.75" customHeight="1" thickBot="1">
      <c r="A15" s="513"/>
      <c r="B15" s="516"/>
      <c r="C15" s="516"/>
      <c r="D15" s="136" t="s">
        <v>31</v>
      </c>
      <c r="E15" s="125">
        <v>30</v>
      </c>
      <c r="F15" s="125">
        <v>0</v>
      </c>
      <c r="G15" s="125" t="s">
        <v>475</v>
      </c>
      <c r="I15" s="551" t="s">
        <v>32</v>
      </c>
      <c r="J15" s="552"/>
      <c r="K15" s="552"/>
      <c r="L15" s="552"/>
      <c r="M15" s="553"/>
      <c r="N15" s="186">
        <v>85</v>
      </c>
      <c r="O15" s="187">
        <v>15</v>
      </c>
    </row>
    <row r="16" spans="1:15" ht="13.5" thickBot="1">
      <c r="A16" s="514"/>
      <c r="B16" s="517"/>
      <c r="C16" s="517"/>
      <c r="D16" s="189" t="s">
        <v>32</v>
      </c>
      <c r="E16" s="150">
        <v>85</v>
      </c>
      <c r="F16" s="150">
        <v>15</v>
      </c>
      <c r="G16" s="150"/>
    </row>
    <row r="17" spans="1:7">
      <c r="A17" s="131"/>
      <c r="B17" s="152"/>
      <c r="C17" s="152"/>
      <c r="D17" s="153"/>
      <c r="E17" s="131"/>
      <c r="F17" s="131"/>
      <c r="G17" s="131"/>
    </row>
    <row r="18" spans="1:7">
      <c r="A18" s="131"/>
      <c r="B18" s="152"/>
      <c r="C18" s="152"/>
      <c r="D18" s="153"/>
      <c r="E18" s="131"/>
      <c r="F18" s="131"/>
      <c r="G18" s="131"/>
    </row>
    <row r="19" spans="1:7">
      <c r="A19" s="132"/>
      <c r="B19" s="132"/>
      <c r="C19" s="132"/>
      <c r="D19" s="132"/>
      <c r="E19" s="132"/>
      <c r="F19" s="132"/>
      <c r="G19" s="132"/>
    </row>
    <row r="20" spans="1:7" ht="15.75" customHeight="1">
      <c r="A20" s="523"/>
      <c r="B20" s="523"/>
      <c r="C20" s="452" t="s">
        <v>33</v>
      </c>
      <c r="D20" s="452"/>
      <c r="E20" s="452"/>
      <c r="F20" s="492" t="s">
        <v>210</v>
      </c>
      <c r="G20" s="492"/>
    </row>
    <row r="21" spans="1:7" ht="15.75" customHeight="1">
      <c r="A21" s="523"/>
      <c r="B21" s="523"/>
      <c r="C21" s="452"/>
      <c r="D21" s="452"/>
      <c r="E21" s="452"/>
      <c r="F21" s="492" t="s">
        <v>216</v>
      </c>
      <c r="G21" s="492"/>
    </row>
    <row r="22" spans="1:7" ht="15.75" customHeight="1">
      <c r="A22" s="523"/>
      <c r="B22" s="523"/>
      <c r="C22" s="452"/>
      <c r="D22" s="452"/>
      <c r="E22" s="452"/>
      <c r="F22" s="528" t="s">
        <v>963</v>
      </c>
      <c r="G22" s="529"/>
    </row>
    <row r="23" spans="1:7" ht="13.5" thickBot="1">
      <c r="A23" s="131"/>
      <c r="B23" s="152"/>
      <c r="C23" s="152"/>
      <c r="D23" s="153"/>
      <c r="E23" s="131"/>
      <c r="F23" s="131"/>
      <c r="G23" s="131"/>
    </row>
    <row r="24" spans="1:7" ht="13.5" thickBot="1">
      <c r="A24" s="518" t="s">
        <v>14</v>
      </c>
      <c r="B24" s="521" t="s">
        <v>15</v>
      </c>
      <c r="C24" s="522"/>
      <c r="D24" s="518" t="s">
        <v>16</v>
      </c>
      <c r="E24" s="521" t="s">
        <v>403</v>
      </c>
      <c r="F24" s="522"/>
      <c r="G24" s="512" t="s">
        <v>18</v>
      </c>
    </row>
    <row r="25" spans="1:7">
      <c r="A25" s="519"/>
      <c r="B25" s="134" t="s">
        <v>19</v>
      </c>
      <c r="C25" s="134" t="s">
        <v>21</v>
      </c>
      <c r="D25" s="519"/>
      <c r="E25" s="518" t="s">
        <v>23</v>
      </c>
      <c r="F25" s="518" t="s">
        <v>24</v>
      </c>
      <c r="G25" s="513"/>
    </row>
    <row r="26" spans="1:7" ht="51.75" thickBot="1">
      <c r="A26" s="520"/>
      <c r="B26" s="136" t="s">
        <v>20</v>
      </c>
      <c r="C26" s="136" t="s">
        <v>22</v>
      </c>
      <c r="D26" s="520"/>
      <c r="E26" s="520"/>
      <c r="F26" s="520"/>
      <c r="G26" s="514"/>
    </row>
    <row r="27" spans="1:7" ht="65.25" customHeight="1" thickBot="1">
      <c r="A27" s="512" t="s">
        <v>274</v>
      </c>
      <c r="B27" s="515" t="s">
        <v>376</v>
      </c>
      <c r="C27" s="515"/>
      <c r="D27" s="136" t="s">
        <v>25</v>
      </c>
      <c r="E27" s="125">
        <v>15</v>
      </c>
      <c r="F27" s="125">
        <v>0</v>
      </c>
      <c r="G27" s="125" t="s">
        <v>466</v>
      </c>
    </row>
    <row r="28" spans="1:7" ht="30" customHeight="1">
      <c r="A28" s="513"/>
      <c r="B28" s="516"/>
      <c r="C28" s="516"/>
      <c r="D28" s="515" t="s">
        <v>26</v>
      </c>
      <c r="E28" s="479">
        <v>5</v>
      </c>
      <c r="F28" s="479">
        <v>0</v>
      </c>
      <c r="G28" s="479" t="s">
        <v>472</v>
      </c>
    </row>
    <row r="29" spans="1:7" ht="30" customHeight="1" thickBot="1">
      <c r="A29" s="513"/>
      <c r="B29" s="516"/>
      <c r="C29" s="516"/>
      <c r="D29" s="517"/>
      <c r="E29" s="480"/>
      <c r="F29" s="480"/>
      <c r="G29" s="480"/>
    </row>
    <row r="30" spans="1:7" ht="21.75" customHeight="1" thickBot="1">
      <c r="A30" s="513"/>
      <c r="B30" s="516"/>
      <c r="C30" s="516"/>
      <c r="D30" s="136" t="s">
        <v>27</v>
      </c>
      <c r="E30" s="125">
        <v>0</v>
      </c>
      <c r="F30" s="125">
        <v>15</v>
      </c>
      <c r="G30" s="125"/>
    </row>
    <row r="31" spans="1:7" ht="19.5" customHeight="1" thickBot="1">
      <c r="A31" s="513"/>
      <c r="B31" s="516"/>
      <c r="C31" s="516"/>
      <c r="D31" s="136" t="s">
        <v>28</v>
      </c>
      <c r="E31" s="125">
        <v>10</v>
      </c>
      <c r="F31" s="125">
        <v>0</v>
      </c>
      <c r="G31" s="125" t="s">
        <v>476</v>
      </c>
    </row>
    <row r="32" spans="1:7" ht="51.75" thickBot="1">
      <c r="A32" s="513"/>
      <c r="B32" s="516"/>
      <c r="C32" s="516"/>
      <c r="D32" s="136" t="s">
        <v>29</v>
      </c>
      <c r="E32" s="125">
        <v>15</v>
      </c>
      <c r="F32" s="125">
        <v>0</v>
      </c>
      <c r="G32" s="125" t="s">
        <v>263</v>
      </c>
    </row>
    <row r="33" spans="1:20" ht="47.25" customHeight="1" thickBot="1">
      <c r="A33" s="513"/>
      <c r="B33" s="516"/>
      <c r="C33" s="516"/>
      <c r="D33" s="136" t="s">
        <v>30</v>
      </c>
      <c r="E33" s="125">
        <v>10</v>
      </c>
      <c r="F33" s="125">
        <v>0</v>
      </c>
      <c r="G33" s="125" t="s">
        <v>476</v>
      </c>
    </row>
    <row r="34" spans="1:20" ht="39" thickBot="1">
      <c r="A34" s="513"/>
      <c r="B34" s="516"/>
      <c r="C34" s="516"/>
      <c r="D34" s="136" t="s">
        <v>31</v>
      </c>
      <c r="E34" s="125">
        <v>30</v>
      </c>
      <c r="F34" s="125"/>
      <c r="G34" s="125" t="s">
        <v>475</v>
      </c>
    </row>
    <row r="35" spans="1:20" ht="13.5" thickBot="1">
      <c r="A35" s="514"/>
      <c r="B35" s="517"/>
      <c r="C35" s="517"/>
      <c r="D35" s="189" t="s">
        <v>32</v>
      </c>
      <c r="E35" s="150">
        <v>85</v>
      </c>
      <c r="F35" s="150">
        <v>15</v>
      </c>
      <c r="G35" s="150"/>
    </row>
    <row r="36" spans="1:20">
      <c r="A36" s="132"/>
      <c r="B36" s="132"/>
      <c r="C36" s="132"/>
      <c r="D36" s="132"/>
      <c r="E36" s="132"/>
      <c r="F36" s="132"/>
      <c r="G36" s="132"/>
    </row>
    <row r="37" spans="1:20">
      <c r="A37" s="499" t="s">
        <v>452</v>
      </c>
      <c r="B37" s="499"/>
      <c r="C37" s="499"/>
      <c r="D37" s="499"/>
      <c r="E37" s="499"/>
      <c r="F37" s="499"/>
      <c r="G37" s="499"/>
    </row>
    <row r="38" spans="1:20" ht="13.5" thickBot="1"/>
    <row r="39" spans="1:20" ht="45.75" thickBot="1">
      <c r="B39" s="154" t="s">
        <v>428</v>
      </c>
      <c r="C39" s="155" t="s">
        <v>429</v>
      </c>
      <c r="D39" s="133"/>
      <c r="E39" s="133"/>
      <c r="F39" s="133"/>
      <c r="G39" s="133"/>
      <c r="H39" s="133"/>
      <c r="I39" s="133"/>
      <c r="J39" s="133"/>
      <c r="K39" s="133"/>
      <c r="L39" s="133"/>
      <c r="M39" s="133"/>
      <c r="N39" s="133"/>
      <c r="O39" s="133"/>
      <c r="P39" s="133"/>
      <c r="Q39" s="133"/>
      <c r="R39" s="133"/>
      <c r="S39" s="133"/>
      <c r="T39" s="133"/>
    </row>
    <row r="40" spans="1:20" ht="15.75" thickBot="1">
      <c r="B40" s="156" t="s">
        <v>430</v>
      </c>
      <c r="C40" s="157">
        <v>0</v>
      </c>
      <c r="D40" s="133"/>
      <c r="E40" s="133"/>
      <c r="F40" s="133"/>
      <c r="G40" s="133"/>
      <c r="H40" s="133"/>
      <c r="I40" s="133"/>
      <c r="J40" s="133"/>
      <c r="K40" s="133"/>
      <c r="L40" s="133"/>
      <c r="M40" s="133"/>
      <c r="N40" s="133"/>
      <c r="O40" s="133"/>
      <c r="P40" s="133"/>
      <c r="Q40" s="133"/>
      <c r="R40" s="133"/>
      <c r="S40" s="133"/>
      <c r="T40" s="133"/>
    </row>
    <row r="41" spans="1:20" ht="15.75" thickBot="1">
      <c r="B41" s="156" t="s">
        <v>431</v>
      </c>
      <c r="C41" s="157">
        <v>1</v>
      </c>
      <c r="D41" s="133"/>
      <c r="E41" s="133"/>
      <c r="F41" s="133"/>
      <c r="G41" s="133"/>
      <c r="H41" s="133"/>
      <c r="I41" s="133"/>
      <c r="J41" s="133"/>
      <c r="K41" s="133"/>
      <c r="L41" s="133"/>
      <c r="M41" s="133"/>
      <c r="N41" s="133"/>
      <c r="O41" s="133"/>
      <c r="P41" s="133"/>
      <c r="Q41" s="133"/>
      <c r="R41" s="133"/>
      <c r="S41" s="133"/>
      <c r="T41" s="133"/>
    </row>
    <row r="42" spans="1:20" ht="15.75" thickBot="1">
      <c r="B42" s="156" t="s">
        <v>432</v>
      </c>
      <c r="C42" s="157">
        <v>2</v>
      </c>
      <c r="D42" s="133"/>
      <c r="E42" s="133"/>
      <c r="F42" s="133"/>
      <c r="G42" s="133"/>
      <c r="H42" s="133"/>
      <c r="I42" s="133"/>
      <c r="J42" s="133"/>
      <c r="K42" s="133"/>
      <c r="L42" s="133"/>
      <c r="M42" s="133"/>
      <c r="N42" s="133"/>
      <c r="O42" s="133"/>
      <c r="P42" s="133"/>
      <c r="Q42" s="133"/>
      <c r="R42" s="133"/>
      <c r="S42" s="133"/>
      <c r="T42" s="133"/>
    </row>
    <row r="43" spans="1:20" ht="14.25">
      <c r="B43" s="133"/>
      <c r="C43" s="133"/>
      <c r="D43" s="133"/>
      <c r="E43" s="133"/>
      <c r="F43" s="133"/>
      <c r="G43" s="133"/>
      <c r="H43" s="133"/>
      <c r="I43" s="133"/>
      <c r="J43" s="133"/>
      <c r="K43" s="133"/>
      <c r="L43" s="133"/>
      <c r="M43" s="133"/>
      <c r="N43" s="133"/>
      <c r="O43" s="133"/>
      <c r="P43" s="133"/>
      <c r="Q43" s="133"/>
      <c r="R43" s="133"/>
      <c r="S43" s="133"/>
      <c r="T43" s="133"/>
    </row>
    <row r="44" spans="1:20" ht="14.25">
      <c r="B44" s="133"/>
      <c r="C44" s="133"/>
      <c r="D44" s="133"/>
      <c r="E44" s="133"/>
      <c r="F44" s="133"/>
      <c r="G44" s="133"/>
      <c r="H44" s="133"/>
      <c r="I44" s="133"/>
      <c r="J44" s="133"/>
      <c r="K44" s="133"/>
      <c r="L44" s="133"/>
      <c r="M44" s="133"/>
      <c r="N44" s="133"/>
      <c r="O44" s="133"/>
      <c r="P44" s="133"/>
      <c r="Q44" s="133"/>
      <c r="R44" s="133"/>
      <c r="S44" s="133"/>
      <c r="T44" s="133"/>
    </row>
    <row r="45" spans="1:20" ht="20.25">
      <c r="B45" s="530" t="s">
        <v>433</v>
      </c>
      <c r="C45" s="530"/>
      <c r="D45" s="530"/>
      <c r="E45" s="530"/>
      <c r="F45" s="530"/>
      <c r="G45" s="530"/>
      <c r="H45" s="530"/>
      <c r="I45" s="530"/>
      <c r="J45" s="530"/>
      <c r="K45" s="530"/>
      <c r="L45" s="530"/>
      <c r="M45" s="530"/>
      <c r="N45" s="530"/>
      <c r="O45" s="530"/>
      <c r="P45" s="530"/>
      <c r="Q45" s="530"/>
      <c r="R45" s="530"/>
      <c r="S45" s="530"/>
      <c r="T45" s="530"/>
    </row>
    <row r="46" spans="1:20" ht="15.75">
      <c r="B46" s="159" t="s">
        <v>434</v>
      </c>
      <c r="C46" s="524" t="s">
        <v>435</v>
      </c>
      <c r="D46" s="524"/>
      <c r="E46" s="524"/>
      <c r="F46" s="524"/>
      <c r="G46" s="524"/>
      <c r="H46" s="524"/>
      <c r="I46" s="524"/>
      <c r="J46" s="524"/>
      <c r="K46" s="524"/>
      <c r="L46" s="524"/>
      <c r="M46" s="524"/>
      <c r="N46" s="524"/>
      <c r="O46" s="524"/>
      <c r="P46" s="524"/>
      <c r="Q46" s="524"/>
      <c r="R46" s="524"/>
      <c r="S46" s="524"/>
      <c r="T46" s="524"/>
    </row>
    <row r="47" spans="1:20" ht="15.75">
      <c r="B47" s="159" t="s">
        <v>436</v>
      </c>
      <c r="C47" s="524" t="s">
        <v>459</v>
      </c>
      <c r="D47" s="524"/>
      <c r="E47" s="524"/>
      <c r="F47" s="524"/>
      <c r="G47" s="524"/>
      <c r="H47" s="524"/>
      <c r="I47" s="524"/>
      <c r="J47" s="524"/>
      <c r="K47" s="524"/>
      <c r="L47" s="524"/>
      <c r="M47" s="524"/>
      <c r="N47" s="524"/>
      <c r="O47" s="524"/>
      <c r="P47" s="524"/>
      <c r="Q47" s="524"/>
      <c r="R47" s="524"/>
      <c r="S47" s="524"/>
      <c r="T47" s="524"/>
    </row>
    <row r="48" spans="1:20" ht="15.75">
      <c r="B48" s="160" t="s">
        <v>438</v>
      </c>
      <c r="C48" s="524" t="s">
        <v>460</v>
      </c>
      <c r="D48" s="524"/>
      <c r="E48" s="524"/>
      <c r="F48" s="524"/>
      <c r="G48" s="524"/>
      <c r="H48" s="524"/>
      <c r="I48" s="524"/>
      <c r="J48" s="524"/>
      <c r="K48" s="524"/>
      <c r="L48" s="524"/>
      <c r="M48" s="524"/>
      <c r="N48" s="524"/>
      <c r="O48" s="524"/>
      <c r="P48" s="524"/>
      <c r="Q48" s="524"/>
      <c r="R48" s="524"/>
      <c r="S48" s="524"/>
      <c r="T48" s="524"/>
    </row>
    <row r="49" spans="2:20">
      <c r="B49" s="491" t="s">
        <v>440</v>
      </c>
      <c r="C49" s="491"/>
      <c r="D49" s="491"/>
      <c r="E49" s="491"/>
      <c r="F49" s="491"/>
      <c r="G49" s="491"/>
      <c r="H49" s="491"/>
      <c r="I49" s="491"/>
      <c r="J49" s="491"/>
      <c r="K49" s="491"/>
      <c r="L49" s="491"/>
      <c r="M49" s="491"/>
      <c r="N49" s="491"/>
      <c r="O49" s="491"/>
      <c r="P49" s="491"/>
      <c r="Q49" s="491"/>
      <c r="R49" s="491"/>
      <c r="S49" s="491"/>
      <c r="T49" s="491"/>
    </row>
    <row r="51" spans="2:20" ht="20.25">
      <c r="B51" s="530" t="s">
        <v>441</v>
      </c>
      <c r="C51" s="530"/>
      <c r="D51" s="530"/>
      <c r="E51" s="530"/>
      <c r="F51" s="530"/>
      <c r="G51" s="530"/>
      <c r="H51" s="530"/>
      <c r="I51" s="530"/>
      <c r="J51" s="530"/>
      <c r="K51" s="530"/>
      <c r="L51" s="530"/>
      <c r="M51" s="530"/>
      <c r="N51" s="530"/>
      <c r="O51" s="530"/>
      <c r="P51" s="530"/>
      <c r="Q51" s="530"/>
      <c r="R51" s="530"/>
      <c r="S51" s="530"/>
      <c r="T51" s="530"/>
    </row>
    <row r="52" spans="2:20" ht="15.75">
      <c r="B52" s="160" t="s">
        <v>434</v>
      </c>
      <c r="C52" s="531" t="s">
        <v>443</v>
      </c>
      <c r="D52" s="531"/>
      <c r="E52" s="531"/>
      <c r="F52" s="531"/>
      <c r="G52" s="531"/>
      <c r="H52" s="531"/>
      <c r="I52" s="531"/>
      <c r="J52" s="531"/>
      <c r="K52" s="531"/>
      <c r="L52" s="531"/>
      <c r="M52" s="531"/>
      <c r="N52" s="531"/>
      <c r="O52" s="531"/>
      <c r="P52" s="531"/>
      <c r="Q52" s="531"/>
      <c r="R52" s="531"/>
      <c r="S52" s="531"/>
      <c r="T52" s="531"/>
    </row>
    <row r="53" spans="2:20" ht="15.75">
      <c r="B53" s="160" t="s">
        <v>436</v>
      </c>
      <c r="C53" s="524" t="s">
        <v>459</v>
      </c>
      <c r="D53" s="524"/>
      <c r="E53" s="524"/>
      <c r="F53" s="524"/>
      <c r="G53" s="524"/>
      <c r="H53" s="524"/>
      <c r="I53" s="524"/>
      <c r="J53" s="524"/>
      <c r="K53" s="524"/>
      <c r="L53" s="524"/>
      <c r="M53" s="524"/>
      <c r="N53" s="524"/>
      <c r="O53" s="524"/>
      <c r="P53" s="524"/>
      <c r="Q53" s="524"/>
      <c r="R53" s="524"/>
      <c r="S53" s="524"/>
      <c r="T53" s="524"/>
    </row>
    <row r="54" spans="2:20" ht="15.75">
      <c r="B54" s="160" t="s">
        <v>438</v>
      </c>
      <c r="C54" s="524" t="s">
        <v>464</v>
      </c>
      <c r="D54" s="524"/>
      <c r="E54" s="524"/>
      <c r="F54" s="524"/>
      <c r="G54" s="524"/>
      <c r="H54" s="524"/>
      <c r="I54" s="524"/>
      <c r="J54" s="524"/>
      <c r="K54" s="524"/>
      <c r="L54" s="524"/>
      <c r="M54" s="524"/>
      <c r="N54" s="524"/>
      <c r="O54" s="524"/>
      <c r="P54" s="524"/>
      <c r="Q54" s="524"/>
      <c r="R54" s="524"/>
      <c r="S54" s="524"/>
      <c r="T54" s="524"/>
    </row>
    <row r="55" spans="2:20" ht="15">
      <c r="B55" s="162" t="s">
        <v>446</v>
      </c>
      <c r="C55" s="549" t="s">
        <v>447</v>
      </c>
      <c r="D55" s="549"/>
      <c r="E55" s="549"/>
      <c r="F55" s="549"/>
      <c r="G55" s="549"/>
      <c r="H55" s="549"/>
      <c r="I55" s="549"/>
      <c r="J55" s="549"/>
      <c r="K55" s="549"/>
      <c r="L55" s="549"/>
      <c r="M55" s="549"/>
      <c r="N55" s="549"/>
      <c r="O55" s="549"/>
      <c r="P55" s="549"/>
      <c r="Q55" s="549"/>
      <c r="R55" s="549"/>
      <c r="S55" s="549"/>
      <c r="T55" s="550"/>
    </row>
    <row r="57" spans="2:20" ht="20.25">
      <c r="B57" s="530" t="s">
        <v>448</v>
      </c>
      <c r="C57" s="530"/>
      <c r="D57" s="530"/>
      <c r="E57" s="530"/>
      <c r="F57" s="530"/>
      <c r="G57" s="530"/>
      <c r="H57" s="530"/>
      <c r="I57" s="530"/>
      <c r="J57" s="530"/>
      <c r="K57" s="530"/>
      <c r="L57" s="530"/>
      <c r="M57" s="530"/>
      <c r="N57" s="530"/>
      <c r="O57" s="530"/>
      <c r="P57" s="530"/>
      <c r="Q57" s="530"/>
      <c r="R57" s="530"/>
      <c r="S57" s="530"/>
      <c r="T57" s="530"/>
    </row>
    <row r="58" spans="2:20" ht="15.75">
      <c r="B58" s="160" t="s">
        <v>434</v>
      </c>
      <c r="C58" s="531" t="s">
        <v>435</v>
      </c>
      <c r="D58" s="531"/>
      <c r="E58" s="531"/>
      <c r="F58" s="531"/>
      <c r="G58" s="531"/>
      <c r="H58" s="531"/>
      <c r="I58" s="531"/>
      <c r="J58" s="531"/>
      <c r="K58" s="531"/>
      <c r="L58" s="531"/>
      <c r="M58" s="531"/>
      <c r="N58" s="531"/>
      <c r="O58" s="531"/>
      <c r="P58" s="531"/>
      <c r="Q58" s="531"/>
      <c r="R58" s="531"/>
      <c r="S58" s="531"/>
      <c r="T58" s="531"/>
    </row>
    <row r="59" spans="2:20" ht="15.75">
      <c r="B59" s="160" t="s">
        <v>436</v>
      </c>
      <c r="C59" s="524" t="s">
        <v>459</v>
      </c>
      <c r="D59" s="524"/>
      <c r="E59" s="524"/>
      <c r="F59" s="524"/>
      <c r="G59" s="524"/>
      <c r="H59" s="524"/>
      <c r="I59" s="524"/>
      <c r="J59" s="524"/>
      <c r="K59" s="524"/>
      <c r="L59" s="524"/>
      <c r="M59" s="524"/>
      <c r="N59" s="524"/>
      <c r="O59" s="524"/>
      <c r="P59" s="524"/>
      <c r="Q59" s="524"/>
      <c r="R59" s="524"/>
      <c r="S59" s="524"/>
      <c r="T59" s="524"/>
    </row>
    <row r="60" spans="2:20" ht="15.75">
      <c r="B60" s="160" t="s">
        <v>438</v>
      </c>
      <c r="C60" s="524" t="s">
        <v>464</v>
      </c>
      <c r="D60" s="524"/>
      <c r="E60" s="524"/>
      <c r="F60" s="524"/>
      <c r="G60" s="524"/>
      <c r="H60" s="524"/>
      <c r="I60" s="524"/>
      <c r="J60" s="524"/>
      <c r="K60" s="524"/>
      <c r="L60" s="524"/>
      <c r="M60" s="524"/>
      <c r="N60" s="524"/>
      <c r="O60" s="524"/>
      <c r="P60" s="524"/>
      <c r="Q60" s="524"/>
      <c r="R60" s="524"/>
      <c r="S60" s="524"/>
      <c r="T60" s="524"/>
    </row>
    <row r="61" spans="2:20" ht="15.75">
      <c r="B61" s="160" t="s">
        <v>446</v>
      </c>
      <c r="C61" s="548" t="s">
        <v>449</v>
      </c>
      <c r="D61" s="549"/>
      <c r="E61" s="549"/>
      <c r="F61" s="549"/>
      <c r="G61" s="549"/>
      <c r="H61" s="549"/>
      <c r="I61" s="549"/>
      <c r="J61" s="549"/>
      <c r="K61" s="549"/>
      <c r="L61" s="549"/>
      <c r="M61" s="549"/>
      <c r="N61" s="549"/>
      <c r="O61" s="549"/>
      <c r="P61" s="549"/>
      <c r="Q61" s="549"/>
      <c r="R61" s="549"/>
      <c r="S61" s="549"/>
      <c r="T61" s="550"/>
    </row>
  </sheetData>
  <mergeCells count="59">
    <mergeCell ref="C59:T59"/>
    <mergeCell ref="C60:T60"/>
    <mergeCell ref="C61:T61"/>
    <mergeCell ref="C52:T52"/>
    <mergeCell ref="C53:T53"/>
    <mergeCell ref="C54:T54"/>
    <mergeCell ref="C55:T55"/>
    <mergeCell ref="B57:T57"/>
    <mergeCell ref="C58:T58"/>
    <mergeCell ref="B45:T45"/>
    <mergeCell ref="C46:T46"/>
    <mergeCell ref="C47:T47"/>
    <mergeCell ref="C48:T48"/>
    <mergeCell ref="B49:T49"/>
    <mergeCell ref="B51:T51"/>
    <mergeCell ref="A37:G37"/>
    <mergeCell ref="I5:O5"/>
    <mergeCell ref="I6:I7"/>
    <mergeCell ref="J6:L6"/>
    <mergeCell ref="N6:O6"/>
    <mergeCell ref="I15:M15"/>
    <mergeCell ref="G28:G29"/>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7</vt:i4>
      </vt:variant>
    </vt:vector>
  </HeadingPairs>
  <TitlesOfParts>
    <vt:vector size="26" baseType="lpstr">
      <vt:lpstr>PROBABILIDAD DEL IMPACTO</vt:lpstr>
      <vt:lpstr>Anexo (Probabilidad e Impacto)</vt:lpstr>
      <vt:lpstr>Contexto Estratégico</vt:lpstr>
      <vt:lpstr>Mapa de Riesgos.</vt:lpstr>
      <vt:lpstr>Listas</vt:lpstr>
      <vt:lpstr>Eval_Cont_PI</vt:lpstr>
      <vt:lpstr>Eval_Cont_AC</vt:lpstr>
      <vt:lpstr>Eval_Cont_DH</vt:lpstr>
      <vt:lpstr>Eval_Cont_Penal</vt:lpstr>
      <vt:lpstr>Eval_Cont_VA</vt:lpstr>
      <vt:lpstr>Eval_Cont_GC</vt:lpstr>
      <vt:lpstr>Eval_Cont_GD</vt:lpstr>
      <vt:lpstr>Eval_Cont_BS</vt:lpstr>
      <vt:lpstr>Eval_Cont_TH</vt:lpstr>
      <vt:lpstr>Eval_Cont_EM</vt:lpstr>
      <vt:lpstr>TRANSVERSALES</vt:lpstr>
      <vt:lpstr>Eval_Cont_TI</vt:lpstr>
      <vt:lpstr>Eval_Cont_Col_Am</vt:lpstr>
      <vt:lpstr>TABLA DE PROBABILIDAD</vt:lpstr>
      <vt:lpstr>controles</vt:lpstr>
      <vt:lpstr>evaluacion</vt:lpstr>
      <vt:lpstr>evaluacion2</vt:lpstr>
      <vt:lpstr>impacto</vt:lpstr>
      <vt:lpstr>probabilidad</vt:lpstr>
      <vt:lpstr>tipo</vt:lpstr>
      <vt:lpstr>valoracion</vt:lpstr>
    </vt:vector>
  </TitlesOfParts>
  <Company>Yaned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SGC</dc:title>
  <dc:creator>Yaned Guisao Lopez</dc:creator>
  <cp:lastModifiedBy>43079638</cp:lastModifiedBy>
  <cp:lastPrinted>2012-10-20T12:15:06Z</cp:lastPrinted>
  <dcterms:created xsi:type="dcterms:W3CDTF">2006-06-07T15:38:38Z</dcterms:created>
  <dcterms:modified xsi:type="dcterms:W3CDTF">2025-07-10T16:04:26Z</dcterms:modified>
</cp:coreProperties>
</file>